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2333781\Desktop\"/>
    </mc:Choice>
  </mc:AlternateContent>
  <xr:revisionPtr revIDLastSave="0" documentId="8_{719101B3-C5F8-4B26-9FFE-BE31B813A605}" xr6:coauthVersionLast="47" xr6:coauthVersionMax="47" xr10:uidLastSave="{00000000-0000-0000-0000-000000000000}"/>
  <bookViews>
    <workbookView xWindow="28680" yWindow="-120" windowWidth="29040" windowHeight="15720" xr2:uid="{0787BD8A-4D29-4AC4-A6AB-7F2E944D8600}"/>
  </bookViews>
  <sheets>
    <sheet name="Cover_sheet" sheetId="89" r:id="rId1"/>
    <sheet name="Contents" sheetId="88" r:id="rId2"/>
    <sheet name="Indicator trends" sheetId="90" r:id="rId3"/>
    <sheet name="Table 1.1" sheetId="12" r:id="rId4"/>
    <sheet name="Table 1.2" sheetId="11" r:id="rId5"/>
    <sheet name="Table 2.1" sheetId="5" r:id="rId6"/>
    <sheet name="Table 2.2" sheetId="6" r:id="rId7"/>
    <sheet name="Table 3.1" sheetId="2" r:id="rId8"/>
    <sheet name="Table 3.2" sheetId="3" r:id="rId9"/>
    <sheet name="Table 3.3" sheetId="85" r:id="rId10"/>
    <sheet name="Tables 3.4" sheetId="45" r:id="rId11"/>
    <sheet name="Table 3.5" sheetId="46" r:id="rId12"/>
    <sheet name="Table 4.1" sheetId="8" r:id="rId13"/>
    <sheet name="Table 4.2" sheetId="65" r:id="rId14"/>
    <sheet name="Tables 5.1" sheetId="86" r:id="rId15"/>
    <sheet name="Table 5.2" sheetId="48" r:id="rId16"/>
    <sheet name="Table 5.3" sheetId="50" r:id="rId17"/>
    <sheet name="Table 5.4" sheetId="54" r:id="rId18"/>
    <sheet name="Table 5.5" sheetId="55" r:id="rId19"/>
    <sheet name="Table 5.6" sheetId="56" r:id="rId20"/>
    <sheet name="Table 5.7" sheetId="53" r:id="rId21"/>
    <sheet name="Table 6.1" sheetId="82" r:id="rId22"/>
    <sheet name="Table 6.2" sheetId="36" r:id="rId23"/>
    <sheet name="Table 6.3" sheetId="39" r:id="rId24"/>
    <sheet name="Tables 6.4" sheetId="43" r:id="rId25"/>
    <sheet name="Table 6.5" sheetId="42" r:id="rId26"/>
    <sheet name="Table 6.6" sheetId="92" r:id="rId27"/>
    <sheet name="Table 7.1" sheetId="9" r:id="rId28"/>
    <sheet name="Table 7.2" sheetId="10" r:id="rId29"/>
  </sheets>
  <definedNames>
    <definedName name="RAGstatus">IndicatorTrends[]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86" l="1"/>
  <c r="W20" i="50"/>
  <c r="Q11" i="48"/>
  <c r="AI9" i="92"/>
  <c r="AH9" i="92"/>
  <c r="AG9" i="92"/>
  <c r="AF9" i="92"/>
  <c r="AE9" i="92"/>
  <c r="AD9" i="92"/>
  <c r="AC9" i="92"/>
  <c r="AB9" i="92"/>
  <c r="AA9" i="92"/>
  <c r="Z9" i="92"/>
  <c r="Y9" i="92"/>
  <c r="X9" i="92"/>
  <c r="W9" i="92"/>
  <c r="V9" i="92"/>
  <c r="U9" i="92"/>
  <c r="T9" i="92"/>
  <c r="S9" i="92"/>
  <c r="R9" i="92"/>
  <c r="Q9" i="92"/>
  <c r="P9" i="92"/>
  <c r="O9" i="92"/>
  <c r="N9" i="92"/>
  <c r="M9" i="92"/>
  <c r="L9" i="92"/>
  <c r="K9" i="92"/>
  <c r="J9" i="92"/>
  <c r="I9" i="92"/>
  <c r="H9" i="92"/>
  <c r="G9" i="92"/>
  <c r="F9" i="92"/>
  <c r="E9" i="92"/>
  <c r="D9" i="92"/>
  <c r="C9" i="92"/>
  <c r="AI9" i="39"/>
  <c r="D20" i="86"/>
  <c r="E20" i="86"/>
  <c r="F20" i="86"/>
  <c r="G20" i="86"/>
  <c r="H20" i="86"/>
  <c r="I20" i="86"/>
  <c r="J20" i="86"/>
  <c r="K20" i="86"/>
  <c r="L20" i="86"/>
  <c r="M20" i="86"/>
  <c r="R11" i="48"/>
  <c r="V11" i="6" l="1"/>
  <c r="AJ10" i="9"/>
  <c r="R10" i="2" l="1"/>
  <c r="V18" i="5"/>
  <c r="V11" i="5"/>
  <c r="C18" i="5"/>
  <c r="AJ10" i="11"/>
  <c r="C10" i="11"/>
  <c r="AB10" i="12"/>
  <c r="R10" i="9" l="1"/>
  <c r="AI10" i="9" l="1"/>
  <c r="AH9" i="39" l="1"/>
  <c r="Q11" i="5" l="1"/>
  <c r="R11" i="5"/>
  <c r="S11" i="5"/>
  <c r="T11" i="5"/>
  <c r="U11" i="5"/>
  <c r="U18" i="5"/>
  <c r="AI10" i="11"/>
  <c r="P11" i="48"/>
  <c r="O11" i="48"/>
  <c r="N11" i="48"/>
  <c r="M11" i="48"/>
  <c r="L11" i="48"/>
  <c r="K11" i="48"/>
  <c r="J11" i="48"/>
  <c r="I11" i="48"/>
  <c r="H11" i="48"/>
  <c r="G11" i="48"/>
  <c r="F11" i="48"/>
  <c r="E11" i="48"/>
  <c r="D11" i="48"/>
  <c r="C11" i="48"/>
  <c r="AH10" i="9" l="1"/>
  <c r="AG10" i="9"/>
  <c r="AF10" i="9"/>
  <c r="AE10" i="9"/>
  <c r="AD10" i="9"/>
  <c r="AC10" i="9"/>
  <c r="AB10" i="9"/>
  <c r="AA10" i="9"/>
  <c r="Z10" i="9"/>
  <c r="Y10" i="9"/>
  <c r="X10" i="9"/>
  <c r="W10" i="9"/>
  <c r="V10" i="9"/>
  <c r="U10" i="9"/>
  <c r="T10" i="9"/>
  <c r="S10" i="9"/>
  <c r="Q10" i="9"/>
  <c r="P10" i="9"/>
  <c r="O10" i="9"/>
  <c r="N10" i="9"/>
  <c r="M10" i="9"/>
  <c r="L10" i="9"/>
  <c r="K10" i="9"/>
  <c r="H10" i="9"/>
  <c r="C10" i="9"/>
  <c r="Q10" i="2" l="1"/>
  <c r="P10" i="2" l="1"/>
  <c r="O10" i="2"/>
  <c r="N10" i="2"/>
  <c r="M10" i="2"/>
  <c r="L10" i="2"/>
  <c r="K10" i="2"/>
  <c r="J10" i="2"/>
  <c r="I10" i="2"/>
  <c r="H10" i="2"/>
  <c r="G10" i="2"/>
  <c r="F10" i="2"/>
  <c r="E10" i="2"/>
  <c r="D10" i="2"/>
  <c r="C10" i="2"/>
  <c r="U11" i="6" l="1"/>
  <c r="AA10" i="12" l="1"/>
  <c r="Z10" i="12"/>
  <c r="AG9" i="39"/>
  <c r="D9" i="39"/>
  <c r="E9" i="39"/>
  <c r="F9" i="39"/>
  <c r="G9" i="39"/>
  <c r="H9" i="39"/>
  <c r="I9" i="39"/>
  <c r="J9" i="39"/>
  <c r="K9" i="39"/>
  <c r="L9" i="39"/>
  <c r="M9" i="39"/>
  <c r="N9" i="39"/>
  <c r="O9" i="39"/>
  <c r="P9" i="39"/>
  <c r="Q9" i="39"/>
  <c r="R9" i="39"/>
  <c r="S9" i="39"/>
  <c r="T9" i="39"/>
  <c r="U9" i="39"/>
  <c r="V9" i="39"/>
  <c r="W9" i="39"/>
  <c r="X9" i="39"/>
  <c r="Y9" i="39"/>
  <c r="Z9" i="39"/>
  <c r="AA9" i="39"/>
  <c r="AB9" i="39"/>
  <c r="AC9" i="39"/>
  <c r="AD9" i="39"/>
  <c r="AE9" i="39"/>
  <c r="AF9" i="39"/>
  <c r="C9" i="39"/>
  <c r="S18" i="5" l="1"/>
  <c r="T18" i="5"/>
  <c r="R18" i="5"/>
  <c r="Q18" i="5"/>
  <c r="P18" i="5"/>
  <c r="O18" i="5"/>
  <c r="N18" i="5"/>
  <c r="M18" i="5"/>
  <c r="L18" i="5"/>
  <c r="K18" i="5"/>
  <c r="J18" i="5"/>
  <c r="I18" i="5"/>
  <c r="H18" i="5"/>
  <c r="G18" i="5"/>
  <c r="F18" i="5"/>
  <c r="E18" i="5"/>
  <c r="D18" i="5"/>
  <c r="C11" i="5"/>
  <c r="T11" i="6" l="1"/>
  <c r="AH10" i="11" l="1"/>
  <c r="H10" i="11" l="1"/>
  <c r="K10" i="11"/>
  <c r="L10" i="11"/>
  <c r="M10" i="11"/>
  <c r="N10" i="11"/>
  <c r="O10" i="11"/>
  <c r="P10" i="11"/>
  <c r="Q10" i="11"/>
  <c r="R10" i="11"/>
  <c r="D11" i="6" l="1"/>
  <c r="E11" i="6"/>
  <c r="F11" i="6"/>
  <c r="G11" i="6"/>
  <c r="H11" i="6"/>
  <c r="I11" i="6"/>
  <c r="J11" i="6"/>
  <c r="K11" i="6"/>
  <c r="L11" i="6"/>
  <c r="M11" i="6"/>
  <c r="N11" i="6"/>
  <c r="O11" i="6"/>
  <c r="P11" i="6"/>
  <c r="Q11" i="6"/>
  <c r="R11" i="6"/>
  <c r="S11" i="6"/>
  <c r="C11" i="6"/>
  <c r="D11" i="5"/>
  <c r="E11" i="5"/>
  <c r="F11" i="5"/>
  <c r="G11" i="5"/>
  <c r="H11" i="5"/>
  <c r="I11" i="5"/>
  <c r="J11" i="5"/>
  <c r="K11" i="5"/>
  <c r="L11" i="5"/>
  <c r="M11" i="5"/>
  <c r="N11" i="5"/>
  <c r="O11" i="5"/>
  <c r="P11" i="5"/>
  <c r="S10" i="11" l="1"/>
  <c r="T10" i="11"/>
  <c r="U10" i="11"/>
  <c r="V10" i="11"/>
  <c r="W10" i="11"/>
  <c r="X10" i="11"/>
  <c r="Y10" i="11"/>
  <c r="Z10" i="11"/>
  <c r="AA10" i="11"/>
  <c r="AB10" i="11"/>
  <c r="AC10" i="11"/>
  <c r="AD10" i="11"/>
  <c r="AE10" i="11"/>
  <c r="AF10" i="11"/>
  <c r="AG10" i="11"/>
  <c r="D10" i="12" l="1"/>
  <c r="E10" i="12"/>
  <c r="F10" i="12"/>
  <c r="G10" i="12"/>
  <c r="H10" i="12"/>
  <c r="I10" i="12"/>
  <c r="J10" i="12"/>
  <c r="K10" i="12"/>
  <c r="L10" i="12"/>
  <c r="M10" i="12"/>
  <c r="N10" i="12"/>
  <c r="O10" i="12"/>
  <c r="P10" i="12"/>
  <c r="Q10" i="12"/>
  <c r="R10" i="12"/>
  <c r="S10" i="12"/>
  <c r="T10" i="12"/>
  <c r="U10" i="12"/>
  <c r="V10" i="12"/>
  <c r="W10" i="12"/>
  <c r="X10" i="12"/>
  <c r="Y10" i="12"/>
  <c r="C10" i="12"/>
  <c r="G10" i="45" l="1"/>
  <c r="F10" i="45" l="1"/>
  <c r="E10" i="45"/>
  <c r="D10" i="45"/>
  <c r="C10" i="45"/>
  <c r="B10" i="45"/>
</calcChain>
</file>

<file path=xl/sharedStrings.xml><?xml version="1.0" encoding="utf-8"?>
<sst xmlns="http://schemas.openxmlformats.org/spreadsheetml/2006/main" count="1335" uniqueCount="531">
  <si>
    <t>Source:</t>
  </si>
  <si>
    <t>GWh</t>
  </si>
  <si>
    <t>Coal</t>
  </si>
  <si>
    <t>Oil</t>
  </si>
  <si>
    <t>Renewables</t>
  </si>
  <si>
    <t>Total</t>
  </si>
  <si>
    <t>Fuel type</t>
  </si>
  <si>
    <t>2010/11</t>
  </si>
  <si>
    <t>2011/12</t>
  </si>
  <si>
    <t>2012/13</t>
  </si>
  <si>
    <t>Full Cavity Wall Insulation</t>
  </si>
  <si>
    <t>Loft Insulation</t>
  </si>
  <si>
    <t>Full Double Glazing</t>
  </si>
  <si>
    <t>Number of dwellings</t>
  </si>
  <si>
    <t>2006/07</t>
  </si>
  <si>
    <t>2007/08</t>
  </si>
  <si>
    <t>2008/09</t>
  </si>
  <si>
    <t>2009/10</t>
  </si>
  <si>
    <t>2013/14</t>
  </si>
  <si>
    <t>Insulation measures</t>
  </si>
  <si>
    <t>Units</t>
  </si>
  <si>
    <t>Waste emissions per capita</t>
  </si>
  <si>
    <t>LAC municipal waste arisings</t>
  </si>
  <si>
    <t>Tonnes</t>
  </si>
  <si>
    <t>LAC municipal waste sent for recycling (inc. composting)</t>
  </si>
  <si>
    <t>LAC municipal waste landfilled</t>
  </si>
  <si>
    <t>NI GHG emissions per capita</t>
  </si>
  <si>
    <t>£ million</t>
  </si>
  <si>
    <t>Pure dairy</t>
  </si>
  <si>
    <t>All steers</t>
  </si>
  <si>
    <t>All heifers</t>
  </si>
  <si>
    <t>Beef origin steers</t>
  </si>
  <si>
    <t>Beef origin heifers</t>
  </si>
  <si>
    <t>Heating measures</t>
  </si>
  <si>
    <t>Car</t>
  </si>
  <si>
    <t>1999-2001</t>
  </si>
  <si>
    <t>2000-2002</t>
  </si>
  <si>
    <t>2001-2003</t>
  </si>
  <si>
    <t>2002-2004</t>
  </si>
  <si>
    <t>2003-2005</t>
  </si>
  <si>
    <t>2004-2006</t>
  </si>
  <si>
    <t>2005-2007</t>
  </si>
  <si>
    <t>2006-2008</t>
  </si>
  <si>
    <t>2007-2009</t>
  </si>
  <si>
    <t>2008-2010</t>
  </si>
  <si>
    <t>2009-2011</t>
  </si>
  <si>
    <t>2010-2012</t>
  </si>
  <si>
    <t>2011-2013</t>
  </si>
  <si>
    <t>Motorcycle</t>
  </si>
  <si>
    <t>Undefined mode</t>
  </si>
  <si>
    <t>Other private</t>
  </si>
  <si>
    <t>All modes</t>
  </si>
  <si>
    <t>2012-2014</t>
  </si>
  <si>
    <t>Heating Type</t>
  </si>
  <si>
    <t>2014/15</t>
  </si>
  <si>
    <t>Number of participants</t>
  </si>
  <si>
    <t>Passenger kilometres (millions)</t>
  </si>
  <si>
    <t>Housing stock</t>
  </si>
  <si>
    <t>Residential emissions</t>
  </si>
  <si>
    <t>Emissions per household</t>
  </si>
  <si>
    <t>Energy efficiency measure</t>
  </si>
  <si>
    <t>Central heating gas</t>
  </si>
  <si>
    <t>Central heating oil</t>
  </si>
  <si>
    <t>Total non central heating</t>
  </si>
  <si>
    <t>Total central heating</t>
  </si>
  <si>
    <t>persons</t>
  </si>
  <si>
    <t>LAC municipal waste sent for energy recovery</t>
  </si>
  <si>
    <t>Public transport</t>
  </si>
  <si>
    <t>For example, if it is a result of more car journeys then this would mean higher greenhouse gas emissions, whereas cycling would result in lower emissions.</t>
  </si>
  <si>
    <t>Notes:</t>
  </si>
  <si>
    <t>Conifer</t>
  </si>
  <si>
    <t>Broadleaf</t>
  </si>
  <si>
    <t>Nitrogen input total</t>
  </si>
  <si>
    <t>Nitrogen output total</t>
  </si>
  <si>
    <t>Nitrogen balance</t>
  </si>
  <si>
    <t>Natural gas</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</si>
  <si>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</si>
  <si>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</si>
  <si>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</si>
  <si>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</si>
  <si>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</si>
  <si>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</si>
  <si>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</si>
  <si>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</si>
  <si>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</si>
  <si>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</si>
  <si>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</si>
  <si>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</si>
  <si>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</si>
  <si>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</si>
  <si>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</si>
  <si>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</si>
  <si>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</si>
  <si>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</si>
  <si>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</si>
  <si>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</si>
  <si>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</si>
  <si>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2002/03</t>
  </si>
  <si>
    <t>2003/04</t>
  </si>
  <si>
    <t>2004/05</t>
  </si>
  <si>
    <t>2005/06</t>
  </si>
  <si>
    <t>2001/02</t>
  </si>
  <si>
    <t>Electricity consumption</t>
  </si>
  <si>
    <t>Emissions intensity</t>
  </si>
  <si>
    <t>For example, burning less coal and more natural gas would help reduce emissions because natural gas results in lesser emissions than coal.</t>
  </si>
  <si>
    <t>Total grants processed</t>
  </si>
  <si>
    <t>Central heating solid fuel/electric/dual/other</t>
  </si>
  <si>
    <t>Road transportation emissions</t>
  </si>
  <si>
    <t>billion km</t>
  </si>
  <si>
    <t>Vehicle kilometres travelled</t>
  </si>
  <si>
    <t>Unit</t>
  </si>
  <si>
    <t>Emissions per VKT</t>
  </si>
  <si>
    <t>Transport mode</t>
  </si>
  <si>
    <t>Walking/cycling</t>
  </si>
  <si>
    <t>Private taxis</t>
  </si>
  <si>
    <t>Black taxis</t>
  </si>
  <si>
    <t>Car, motorcycle &amp; private taxis</t>
  </si>
  <si>
    <t>Passenger journeys (millions)</t>
  </si>
  <si>
    <t>Whether a decrease in passenger journeys by bus is good or bad for greenhouse gas emissions will depend on why the journeys have decreased.</t>
  </si>
  <si>
    <t>Waste management emissions</t>
  </si>
  <si>
    <t>Mid-year population estimate</t>
  </si>
  <si>
    <t>Ratio of GHG emissions to GVA</t>
  </si>
  <si>
    <t>Greenhouse gas emissions</t>
  </si>
  <si>
    <t>Dairy origin</t>
  </si>
  <si>
    <t>Gross value added</t>
  </si>
  <si>
    <t>2015/16</t>
  </si>
  <si>
    <t>2013-2015</t>
  </si>
  <si>
    <t>2016/17</t>
  </si>
  <si>
    <t>Emissions intensity of milk production</t>
  </si>
  <si>
    <t>2014-2016</t>
  </si>
  <si>
    <t>Figures for greenhouse gas emissions are updated annually due to ongoing improvements to data collection or estimation techniques.</t>
  </si>
  <si>
    <t>Reductions in emissions should be treated with caution due to the loss of participants because of mergers, site closures and the economic downturn.</t>
  </si>
  <si>
    <r>
      <t>ktCO</t>
    </r>
    <r>
      <rPr>
        <vertAlign val="subscript"/>
        <sz val="12"/>
        <rFont val="Calibri"/>
        <family val="2"/>
        <scheme val="minor"/>
      </rPr>
      <t>2</t>
    </r>
    <r>
      <rPr>
        <sz val="12"/>
        <rFont val="Calibri"/>
        <family val="2"/>
        <scheme val="minor"/>
      </rPr>
      <t>e</t>
    </r>
  </si>
  <si>
    <t>2015-2017</t>
  </si>
  <si>
    <t>2017/18</t>
  </si>
  <si>
    <t>Northern Ireland, 2004 to 2016</t>
  </si>
  <si>
    <t>Northern Ireland, 2001 to 2016</t>
  </si>
  <si>
    <r>
      <t>CO</t>
    </r>
    <r>
      <rPr>
        <vertAlign val="subscript"/>
        <sz val="12"/>
        <rFont val="Calibri"/>
        <family val="2"/>
        <scheme val="minor"/>
      </rPr>
      <t>2</t>
    </r>
    <r>
      <rPr>
        <sz val="12"/>
        <rFont val="Calibri"/>
        <family val="2"/>
        <scheme val="minor"/>
      </rPr>
      <t xml:space="preserve"> emissions from participants</t>
    </r>
  </si>
  <si>
    <t>Northern Ireland, 2009/10 to 2014/15</t>
  </si>
  <si>
    <t>2016-2018</t>
  </si>
  <si>
    <t>2018/19</t>
  </si>
  <si>
    <t>Mean Standard Assessment Procedure rating for dwelling stock</t>
  </si>
  <si>
    <t>Mean SAP rating</t>
  </si>
  <si>
    <t>101 - 130 g/km</t>
  </si>
  <si>
    <t>131 - 170 g/km</t>
  </si>
  <si>
    <t>Over 170 g/km</t>
  </si>
  <si>
    <t>Not known</t>
  </si>
  <si>
    <t>2014</t>
  </si>
  <si>
    <t>2015</t>
  </si>
  <si>
    <t>2016</t>
  </si>
  <si>
    <t>GVA (Income Approach) at current basic prices.</t>
  </si>
  <si>
    <t>Households</t>
  </si>
  <si>
    <r>
      <t>kgCO</t>
    </r>
    <r>
      <rPr>
        <b/>
        <vertAlign val="subscript"/>
        <sz val="12"/>
        <rFont val="Calibri"/>
        <family val="2"/>
        <scheme val="minor"/>
      </rPr>
      <t>2</t>
    </r>
    <r>
      <rPr>
        <b/>
        <sz val="12"/>
        <rFont val="Calibri"/>
        <family val="2"/>
        <scheme val="minor"/>
      </rPr>
      <t>e per £</t>
    </r>
  </si>
  <si>
    <r>
      <t>tCO</t>
    </r>
    <r>
      <rPr>
        <b/>
        <vertAlign val="subscript"/>
        <sz val="12"/>
        <rFont val="Calibri"/>
        <family val="2"/>
        <scheme val="minor"/>
      </rPr>
      <t>2</t>
    </r>
    <r>
      <rPr>
        <b/>
        <sz val="12"/>
        <rFont val="Calibri"/>
        <family val="2"/>
        <scheme val="minor"/>
      </rPr>
      <t>e / person</t>
    </r>
  </si>
  <si>
    <r>
      <t>tCO</t>
    </r>
    <r>
      <rPr>
        <b/>
        <vertAlign val="subscript"/>
        <sz val="12"/>
        <rFont val="Calibri"/>
        <family val="2"/>
        <scheme val="minor"/>
      </rPr>
      <t>2</t>
    </r>
    <r>
      <rPr>
        <b/>
        <sz val="12"/>
        <rFont val="Calibri"/>
        <family val="2"/>
        <scheme val="minor"/>
      </rPr>
      <t>e</t>
    </r>
  </si>
  <si>
    <r>
      <t>gCO</t>
    </r>
    <r>
      <rPr>
        <b/>
        <vertAlign val="subscript"/>
        <sz val="12"/>
        <rFont val="Calibri"/>
        <family val="2"/>
        <scheme val="minor"/>
      </rPr>
      <t>2</t>
    </r>
    <r>
      <rPr>
        <b/>
        <sz val="12"/>
        <rFont val="Calibri"/>
        <family val="2"/>
        <scheme val="minor"/>
      </rPr>
      <t>e per VKT</t>
    </r>
  </si>
  <si>
    <r>
      <t>kgCO</t>
    </r>
    <r>
      <rPr>
        <b/>
        <vertAlign val="subscript"/>
        <sz val="12"/>
        <rFont val="Calibri"/>
        <family val="2"/>
        <scheme val="minor"/>
      </rPr>
      <t>2</t>
    </r>
    <r>
      <rPr>
        <b/>
        <sz val="12"/>
        <rFont val="Calibri"/>
        <family val="2"/>
        <scheme val="minor"/>
      </rPr>
      <t>e / person</t>
    </r>
  </si>
  <si>
    <t>Northern Ireland, 1997 to 2018, 3 year averages</t>
  </si>
  <si>
    <t>Average emissions</t>
  </si>
  <si>
    <t>(g/km)</t>
  </si>
  <si>
    <t>Whether an increase/decrease in gas use is good or bad with respect to greenhouse gas emissions will depend on the electricity source in the absence of the gas.</t>
  </si>
  <si>
    <t>Northern Ireland, 2010/11 to 2018/19</t>
  </si>
  <si>
    <t>Taken from the spreadsheet by filtering on those where 'Northern Ireland Environment Agency' is the Regulator.</t>
  </si>
  <si>
    <t>2019/20</t>
  </si>
  <si>
    <t xml:space="preserve">These figures were revised in October 2020 to maintain consistency with the figures published in the annual report. These may be revised as a result of internal review or audit. </t>
  </si>
  <si>
    <t>Regional Gross Value added (balanced) per head and income components, ONS</t>
  </si>
  <si>
    <t xml:space="preserve">Source: </t>
  </si>
  <si>
    <t xml:space="preserve">Notes: </t>
  </si>
  <si>
    <r>
      <t>Notes:</t>
    </r>
    <r>
      <rPr>
        <sz val="10"/>
        <color theme="1"/>
        <rFont val="Calibri"/>
        <family val="2"/>
        <scheme val="minor"/>
      </rPr>
      <t xml:space="preserve"> </t>
    </r>
  </si>
  <si>
    <t>Includes generation from both Major Power Producers (MPP) and other generators.</t>
  </si>
  <si>
    <t>BEIS Energy Trends Special Feature</t>
  </si>
  <si>
    <t>Housing stock figures include vacant properties.</t>
  </si>
  <si>
    <t>House Condition Survey</t>
  </si>
  <si>
    <t>2020/21</t>
  </si>
  <si>
    <t>2020/21 numbers likely to be affected by Covid-19, during lockdown the NIHE Grants Offices were only able to address emergency cases (those without heating).</t>
  </si>
  <si>
    <t>No further updates available, scheme closed in March 2019</t>
  </si>
  <si>
    <t>UK Environment Agency, Carbon reduction Commitment Annual report publication</t>
  </si>
  <si>
    <t>Due to changes to the Carbon Reduction Commitment energy efficiency scheme, it is not possible to directly compare 2010/11 - 2011/12 with 2012/13 - 2013/14 or 2014/15 - 2018/19.</t>
  </si>
  <si>
    <t xml:space="preserve">2017 Q2: Vehicle Excise Duty (VED) bands are changed for cars registered for the first time.  </t>
  </si>
  <si>
    <t>2018 Q3/Q4: Cars registered prior to September 2018 reported a NEDC figure; those between September 2018 and December 2018 reported either a NEDC or an e-NEDC figure.</t>
  </si>
  <si>
    <t>2019 Q1: Cars registered from January 2019 to March 2020 reported an e-NEDC figure.</t>
  </si>
  <si>
    <t>2020 Q2: Cars registered from April 2020 onwards reported a WLTP figure. Whilst the e-NEDC figure was designed to be broadly 'equivalent' with an NEDC figure, the new WLTP figure is typically about 20% higher for petrol and diesel cars.</t>
  </si>
  <si>
    <t>More information on VED is available at:</t>
  </si>
  <si>
    <t>More information on the NEDC and WLTP measurements is available at:</t>
  </si>
  <si>
    <t>Vehicle Excise Duty</t>
  </si>
  <si>
    <t>2017-2019</t>
  </si>
  <si>
    <t>CityBus became Metro with effect from 2005.</t>
  </si>
  <si>
    <t>Glider was introduced in September 2018</t>
  </si>
  <si>
    <t>There has been a discontinuity in this series due to a methodological change. Figures for 2013/14 and onwards cannot be compared with earlier years.</t>
  </si>
  <si>
    <t>No further updates available</t>
  </si>
  <si>
    <t>Northern Ireland LAC Municipal Waste Management Statistics</t>
  </si>
  <si>
    <t>vehicles</t>
  </si>
  <si>
    <t>(Thousands)</t>
  </si>
  <si>
    <t>NI Annual Housing Stock Statisitcs</t>
  </si>
  <si>
    <t>Contents</t>
  </si>
  <si>
    <t>Indicator</t>
  </si>
  <si>
    <t>Theme</t>
  </si>
  <si>
    <t>Indicator name</t>
  </si>
  <si>
    <t>Cross-cutting</t>
  </si>
  <si>
    <t xml:space="preserve">Greenhouse gas emissions per capita </t>
  </si>
  <si>
    <t>Power</t>
  </si>
  <si>
    <t>Electricity generation by fuel type</t>
  </si>
  <si>
    <t>Buildings</t>
  </si>
  <si>
    <t xml:space="preserve">Residential greenhouse gas emissions per household </t>
  </si>
  <si>
    <t>Grants processed for energy efficiency measures</t>
  </si>
  <si>
    <t>Primary energy source for heating of residential buildings</t>
  </si>
  <si>
    <t>Industry</t>
  </si>
  <si>
    <t>Number of participants in the Carbon Reduction Commitment Energy Efficiency Scheme</t>
  </si>
  <si>
    <t>Transport</t>
  </si>
  <si>
    <t xml:space="preserve">Road transport emissions per vehicle kilometre travelled </t>
  </si>
  <si>
    <t>Agriculture</t>
  </si>
  <si>
    <t>Soil nitrogen balance</t>
  </si>
  <si>
    <t>Average daily carcase gain of beef cattle</t>
  </si>
  <si>
    <t>Metabolic energy from grass silage</t>
  </si>
  <si>
    <t>Waste</t>
  </si>
  <si>
    <t xml:space="preserve">Greenhouse gas emissions from waste management per capita </t>
  </si>
  <si>
    <t>Intensity Indicators are highlighted in blue, and the relevant workbook tabs are also marked in blue.</t>
  </si>
  <si>
    <t>Housing stock with energy efficiency measures</t>
  </si>
  <si>
    <t>Average distance travelled per person per year by mode of transport</t>
  </si>
  <si>
    <r>
      <t>CO</t>
    </r>
    <r>
      <rPr>
        <u/>
        <vertAlign val="subscript"/>
        <sz val="12"/>
        <color theme="0"/>
        <rFont val="Calibri"/>
        <family val="2"/>
      </rPr>
      <t>2</t>
    </r>
    <r>
      <rPr>
        <u/>
        <sz val="12"/>
        <color theme="0"/>
        <rFont val="Calibri"/>
        <family val="2"/>
      </rPr>
      <t xml:space="preserve"> emissions of licensed cars</t>
    </r>
  </si>
  <si>
    <r>
      <t>CO</t>
    </r>
    <r>
      <rPr>
        <u/>
        <vertAlign val="subscript"/>
        <sz val="12"/>
        <rFont val="Calibri"/>
        <family val="2"/>
      </rPr>
      <t>2</t>
    </r>
    <r>
      <rPr>
        <u/>
        <sz val="12"/>
        <rFont val="Calibri"/>
        <family val="2"/>
      </rPr>
      <t xml:space="preserve"> emissions from participants in the Carbon Reduction Commitment Energy Efficiency Scheme</t>
    </r>
  </si>
  <si>
    <t>1998</t>
  </si>
  <si>
    <t>1999</t>
  </si>
  <si>
    <t>2000</t>
  </si>
  <si>
    <t>2001</t>
  </si>
  <si>
    <t>2002</t>
  </si>
  <si>
    <t>2003</t>
  </si>
  <si>
    <t>2004</t>
  </si>
  <si>
    <t>2005</t>
  </si>
  <si>
    <t>2006</t>
  </si>
  <si>
    <t>2007</t>
  </si>
  <si>
    <t>2008</t>
  </si>
  <si>
    <t>2009</t>
  </si>
  <si>
    <t>2010</t>
  </si>
  <si>
    <t>2011</t>
  </si>
  <si>
    <t>2012</t>
  </si>
  <si>
    <t>2013</t>
  </si>
  <si>
    <t>2017</t>
  </si>
  <si>
    <t>2018</t>
  </si>
  <si>
    <t>2019</t>
  </si>
  <si>
    <t>1990</t>
  </si>
  <si>
    <t>1991</t>
  </si>
  <si>
    <t>1992</t>
  </si>
  <si>
    <t>1993</t>
  </si>
  <si>
    <t>1994</t>
  </si>
  <si>
    <t>1995</t>
  </si>
  <si>
    <t>1996</t>
  </si>
  <si>
    <t>1997</t>
  </si>
  <si>
    <t>2020</t>
  </si>
  <si>
    <t>2021</t>
  </si>
  <si>
    <t>Blank row</t>
  </si>
  <si>
    <t>These data are supplied by Translink and should be viewed as management information rather than Official Statistics.</t>
  </si>
  <si>
    <t>Greenhouse Gas Emissions on NI Dairy Farms, Department of Agriculture, Environment and Rural Affairs</t>
  </si>
  <si>
    <t>g CO2e/kg ECM (excl. Sequestration)</t>
  </si>
  <si>
    <r>
      <t>gCO</t>
    </r>
    <r>
      <rPr>
        <b/>
        <vertAlign val="subscript"/>
        <sz val="12"/>
        <rFont val="Calibri"/>
        <family val="2"/>
        <scheme val="minor"/>
      </rPr>
      <t>2</t>
    </r>
    <r>
      <rPr>
        <b/>
        <sz val="12"/>
        <rFont val="Calibri"/>
        <family val="2"/>
        <scheme val="minor"/>
      </rPr>
      <t>e/kWh</t>
    </r>
  </si>
  <si>
    <t>Number of</t>
  </si>
  <si>
    <t>kg/ha</t>
  </si>
  <si>
    <t>kg/day</t>
  </si>
  <si>
    <t>MJ/kg dry matter</t>
  </si>
  <si>
    <t>Metabolic energy</t>
  </si>
  <si>
    <t xml:space="preserve">Ratio of greenhouse gas emissions to gross value added </t>
  </si>
  <si>
    <t>Area of new woodland planting</t>
  </si>
  <si>
    <t>Return to Contents Page</t>
  </si>
  <si>
    <t>Journeys per person by mode of transport</t>
  </si>
  <si>
    <t>Local authority collected municipal waste</t>
  </si>
  <si>
    <t xml:space="preserve">Department for Transport, Licensed Cars (VEH206) </t>
  </si>
  <si>
    <t>Numbers may not sum to 100 due to rounding.</t>
  </si>
  <si>
    <t>2021/22</t>
  </si>
  <si>
    <t>Travel Survey for Northern Ireland</t>
  </si>
  <si>
    <t>Vehicle Licensing Statisitcs: Notes and Definitions</t>
  </si>
  <si>
    <t>These changes, and the fact that 2020 was an exceptional year, mean that data is reported as a single year and not directly comparable to previous years.</t>
  </si>
  <si>
    <r>
      <t>Data are presented where over half of licensed cars have available CO</t>
    </r>
    <r>
      <rPr>
        <vertAlign val="subscript"/>
        <sz val="11"/>
        <color theme="1"/>
        <rFont val="Calibri"/>
        <family val="2"/>
        <scheme val="minor"/>
      </rPr>
      <t>2</t>
    </r>
    <r>
      <rPr>
        <sz val="11"/>
        <color theme="1"/>
        <rFont val="Calibri"/>
        <family val="2"/>
        <scheme val="minor"/>
      </rPr>
      <t xml:space="preserve"> emissions data.</t>
    </r>
  </si>
  <si>
    <t xml:space="preserve">Private sector planting, based on areas for which grants were paid during the year.  </t>
  </si>
  <si>
    <t>Strategic Planning &amp; Resources Branch, Department for Communities</t>
  </si>
  <si>
    <t>Insulation measures includes loft, cavity wall and solid wall insulation.</t>
  </si>
  <si>
    <t>Due to minor updates to the Dairy Greenhouse Gas calculator used to calculate figures for this indicator, caution should be applied when making comparisons between 2020 and the previous five years - see user guidance document for further details.</t>
  </si>
  <si>
    <t>Table 1.1: Ratio of greenhouse gas emissions to gross value added (GVA)</t>
  </si>
  <si>
    <t>This worksheet contains one table.</t>
  </si>
  <si>
    <t>Table 1.2: Greenhouse gas emissions per capita</t>
  </si>
  <si>
    <t>Table 2.2: Electricity generated by fuel type</t>
  </si>
  <si>
    <t>Table 3.1: Residential greenhouse gas emissions per household</t>
  </si>
  <si>
    <t>This worksheet contains one table</t>
  </si>
  <si>
    <t>Table 3.2: Housing stock with energy efficiency measures (%)</t>
  </si>
  <si>
    <t>Table 3.3: Mean Standard Assessment Procedure rating for dwelling stock</t>
  </si>
  <si>
    <t>Tables 3.4: Grants processed for energy efficiency measures</t>
  </si>
  <si>
    <t>Table 3.4.1: Warm Homes Scheme grants processed</t>
  </si>
  <si>
    <t>Table 3.4.2: Affordable Warmth Scheme grants processed</t>
  </si>
  <si>
    <t>This worksheet contains two tables presented below each other with one blank row between tables.</t>
  </si>
  <si>
    <t>Table 4.1: Number of participants in Carbon Reduction Commitment Energy Efficiency Scheme</t>
  </si>
  <si>
    <t>Table 5.2: Road transport emissions per vehicle kilometre travelled (VKT)</t>
  </si>
  <si>
    <t>Table 5.3: Average distance travelled per person per year by mode of transport (miles)</t>
  </si>
  <si>
    <t>Table 5.4: Journeys per person by mode of transport (%)</t>
  </si>
  <si>
    <t>Table 6.1: Emissions intensity of milk production</t>
  </si>
  <si>
    <t>Table 6.2: Area of new woodland planting (hectares)</t>
  </si>
  <si>
    <t>Table 6.3: Soil nitrogen balance with livestock feeds at 17% protein level</t>
  </si>
  <si>
    <t>Tables 6.4: Average daily carcase gain of beef cattle</t>
  </si>
  <si>
    <t>Table 6.4.1: Average daily carcase gain of steers slaughtered</t>
  </si>
  <si>
    <t>Table 6.4.2: Average daily carcase gain of heifers slaughtered</t>
  </si>
  <si>
    <t>Table 6.5: Metabolic energy from grass silage</t>
  </si>
  <si>
    <t>Table 7.1: Greenhouse gas emissions from waste management per capita</t>
  </si>
  <si>
    <t>Table 7.2: Local authority collected (LAC) municipal waste</t>
  </si>
  <si>
    <t>logically linked to emissions and/or emissions intensity levels.</t>
  </si>
  <si>
    <t>Department of Agriculture, Environment and Rural Affairs Northern Ireland</t>
  </si>
  <si>
    <t>There are blank cells for the year 2014/15 because the Affordable Warmth Scheme started in September 2014, however the numbers between then and March 2015 are too small to report.</t>
  </si>
  <si>
    <t>The Warm Homes Scheme ended on 31 March 2015 and has been replaced by the Affordable Warmth Scheme. The heating options for these schemes are quite different, so they cannot be directly compared.</t>
  </si>
  <si>
    <t>[b] Break in series due to various factors. As a result, figures in each period are not directly comparable with other periods.</t>
  </si>
  <si>
    <t>Shorthand is used in this table [b] = break in time series</t>
  </si>
  <si>
    <t>Shorthand is used in this table [x] = data not available or insufficient number of cases in the sample.</t>
  </si>
  <si>
    <t>[x]</t>
  </si>
  <si>
    <t>2020 
[note 1]</t>
  </si>
  <si>
    <t xml:space="preserve">[note 1] There were a number of significant changes to the survey methodology in 2020 due to the COVID-19 pandemic.  </t>
  </si>
  <si>
    <t>Indicator variable</t>
  </si>
  <si>
    <t>Grant Type</t>
  </si>
  <si>
    <t>Emission ranges</t>
  </si>
  <si>
    <t>Indicator varibale</t>
  </si>
  <si>
    <t>Vehicle numbers</t>
  </si>
  <si>
    <t>2014 
Q3</t>
  </si>
  <si>
    <t>2014 
Q4</t>
  </si>
  <si>
    <t>2015 
Q1</t>
  </si>
  <si>
    <t>2015 
Q2</t>
  </si>
  <si>
    <t xml:space="preserve">Figures include all models identified as being battery electric, plug-in hybrid electric, or range-extended electric.  </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</si>
  <si>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</si>
  <si>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</si>
  <si>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</si>
  <si>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</si>
  <si>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</si>
  <si>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</si>
  <si>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</si>
  <si>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</si>
  <si>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</si>
  <si>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</si>
  <si>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</si>
  <si>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</si>
  <si>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</si>
  <si>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</si>
  <si>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</si>
  <si>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</si>
  <si>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</si>
  <si>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</si>
  <si>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</si>
  <si>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</si>
  <si>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</si>
  <si>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</si>
  <si>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</si>
  <si>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</si>
  <si>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</si>
  <si>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</si>
  <si>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Woodland Type</t>
  </si>
  <si>
    <t>Steer Type</t>
  </si>
  <si>
    <t>Heifer Type</t>
  </si>
  <si>
    <r>
      <t xml:space="preserve">The remaining indicators are </t>
    </r>
    <r>
      <rPr>
        <b/>
        <sz val="12"/>
        <rFont val="Calibri"/>
        <family val="2"/>
        <scheme val="minor"/>
      </rPr>
      <t>proxy indicators</t>
    </r>
    <r>
      <rPr>
        <sz val="12"/>
        <rFont val="Calibri"/>
        <family val="2"/>
        <scheme val="minor"/>
      </rPr>
      <t>, which whilst not intensity indicators as such, are</t>
    </r>
  </si>
  <si>
    <t>This worksheet contains one table.  There is a blank row between each indicator theme.</t>
  </si>
  <si>
    <t xml:space="preserve">Contact details </t>
  </si>
  <si>
    <t>Publication date</t>
  </si>
  <si>
    <t>Other Climate Change Statistics are available on the DAERA website.</t>
  </si>
  <si>
    <t xml:space="preserve">General notes for tables are provided directly below the tables.  Some cells in the tables refer to notes which are applicable to a specific year and are referred to in the notes below the tables; such note markers are presented in square brackets, for example: [note 1].
</t>
  </si>
  <si>
    <t>Notes</t>
  </si>
  <si>
    <t xml:space="preserve">Northern Ireland Road Safety Strategy to 2020 Annual Statistical Report 2022; Table 5 </t>
  </si>
  <si>
    <t>Travel Survey for Northern Ireland headline report 2021</t>
  </si>
  <si>
    <t xml:space="preserve">[note 1] There were a number of significant changes to the survey methodology from 2020 due to the COVID-19 pandemic.  </t>
  </si>
  <si>
    <t>These changes mean that data for 2020 and 2021 are reported as single years and not directly comparable to previous years, however, the results of 2020 and 2021 can be compared with each other</t>
  </si>
  <si>
    <t>2021
[note 1]</t>
  </si>
  <si>
    <t>2022/23</t>
  </si>
  <si>
    <t>During 2020/21 and 2021/22 there were movement restricitions / guidance around working from home in place due to COVID-19</t>
  </si>
  <si>
    <t>Source: 2022/23 data Statutory Accounts and management information from Translink</t>
  </si>
  <si>
    <t>Department for Transport, Vehicle Licensing Statistics, Table VEH0142</t>
  </si>
  <si>
    <t>Figures have been revised from previous years publication as table source discontinued (VEH0131).  VEH0131 considered an undercount as it only included low emission plug-ins.</t>
  </si>
  <si>
    <t>2022 
Q1</t>
  </si>
  <si>
    <t>2022
Q2</t>
  </si>
  <si>
    <t>2022
Q3</t>
  </si>
  <si>
    <t>2022
Q4</t>
  </si>
  <si>
    <t>2023
Q1</t>
  </si>
  <si>
    <t>Number of plug-in cars and light goods vehicles vans licensed in Northern Ireland</t>
  </si>
  <si>
    <t>Table 5.7: Number of plug-in cars and light goods vehicles licensed in Northern Ireland</t>
  </si>
  <si>
    <t>2022</t>
  </si>
  <si>
    <r>
      <t>Table 5.1.2: Licensed cars by CO</t>
    </r>
    <r>
      <rPr>
        <b/>
        <vertAlign val="subscript"/>
        <sz val="12"/>
        <rFont val="Calibri"/>
        <family val="2"/>
        <scheme val="minor"/>
      </rPr>
      <t>2</t>
    </r>
    <r>
      <rPr>
        <b/>
        <sz val="12"/>
        <rFont val="Calibri"/>
        <family val="2"/>
        <scheme val="minor"/>
      </rPr>
      <t xml:space="preserve"> emissions [b]</t>
    </r>
  </si>
  <si>
    <t xml:space="preserve">Table 5.5: Number of bus passenger journeys and distance operated (Ulsterbus/Citybus/Metro/Glider) </t>
  </si>
  <si>
    <t>Operating kilometres (millions)</t>
  </si>
  <si>
    <t>Operating kilometres are the number of kilometres operated by buses on public transport services</t>
  </si>
  <si>
    <t>Passenger kilometres are calculated by multiplying the number of passenger journeys on a particular flow by the number of corresponding track miles between stations.</t>
  </si>
  <si>
    <t xml:space="preserve">Number of bus passenger journeys and distance operated (Ulsterbus/Citybus/Metro/Glider) </t>
  </si>
  <si>
    <t>Table 5.6: Number of NI Rail service passenger journeys and distance travelled/operated</t>
  </si>
  <si>
    <t>Number of NI Rail service passenger journeys and distance travelled/operated</t>
  </si>
  <si>
    <t>Northern Ireland, 2005 to 2022</t>
  </si>
  <si>
    <t>Table 2.1: Greenhouse gas emissions per unit of electricity consumed/generated</t>
  </si>
  <si>
    <t xml:space="preserve">Greenhouse gas emissions per unit of electricity consumed/generated </t>
  </si>
  <si>
    <t>Table 2.1.1: Greenhouse gas emissions per unit of electricity consumed</t>
  </si>
  <si>
    <t>Table 2.1.2: Greenhouse gas emissions per unit of electricity generated</t>
  </si>
  <si>
    <t>Electricity generation</t>
  </si>
  <si>
    <r>
      <t>Tables 5.1 CO</t>
    </r>
    <r>
      <rPr>
        <b/>
        <vertAlign val="subscript"/>
        <sz val="13"/>
        <rFont val="Calibri"/>
        <family val="2"/>
        <scheme val="minor"/>
      </rPr>
      <t>2</t>
    </r>
    <r>
      <rPr>
        <b/>
        <sz val="13"/>
        <rFont val="Calibri"/>
        <family val="2"/>
        <scheme val="minor"/>
      </rPr>
      <t xml:space="preserve"> emissions of licensed cars</t>
    </r>
  </si>
  <si>
    <r>
      <t>Table 5.1.1: Average CO</t>
    </r>
    <r>
      <rPr>
        <b/>
        <vertAlign val="subscript"/>
        <sz val="12"/>
        <rFont val="Calibri"/>
        <family val="2"/>
        <scheme val="minor"/>
      </rPr>
      <t>2</t>
    </r>
    <r>
      <rPr>
        <b/>
        <sz val="12"/>
        <rFont val="Calibri"/>
        <family val="2"/>
        <scheme val="minor"/>
      </rPr>
      <t xml:space="preserve"> emissions from licensed cars [b]</t>
    </r>
  </si>
  <si>
    <t xml:space="preserve">The VKT is calculated using data from the Travel Survey for Northern Ireland (Department for Infrastructure).  </t>
  </si>
  <si>
    <t xml:space="preserve">Normally 3 years of data are combined as sample size is relatively small, however, the 2020 and 2021 data are reported as single years in the Travel Survey.  </t>
  </si>
  <si>
    <t xml:space="preserve">This is due to significant changes to the survey methodology from 2020 due to the COVID-19 pandemic and because 2020 was an exceptional year with travel restrictions in place in response to the pandemic.  </t>
  </si>
  <si>
    <t xml:space="preserve">Indicator </t>
  </si>
  <si>
    <t>Long term trend</t>
  </si>
  <si>
    <t>Recent trend</t>
  </si>
  <si>
    <t>CROSS-CUTTING INDICATORS</t>
  </si>
  <si>
    <t xml:space="preserve">1.1 Ratio of greenhouse gas emissions to gross value added </t>
  </si>
  <si>
    <t>Positive</t>
  </si>
  <si>
    <t>1.2 Greenhouse gas emissions per capita</t>
  </si>
  <si>
    <t>POWER SECTOR INDICATORS</t>
  </si>
  <si>
    <t>2.1 Emissions per unit of electricity generated</t>
  </si>
  <si>
    <t>Negative</t>
  </si>
  <si>
    <t>2.2 Electricity generation by fuel type - Coal</t>
  </si>
  <si>
    <t>2.2 Electricity generation by fuel type - Oil</t>
  </si>
  <si>
    <t>2.2 Electricity generation by fuel type - Gas</t>
  </si>
  <si>
    <t>No Change</t>
  </si>
  <si>
    <t>2.2 Electricity generation by fuel type - Renewables</t>
  </si>
  <si>
    <t>BUILDING SECTOR INDICATORS</t>
  </si>
  <si>
    <t>3.1 Residential greenhouse gas emissions per household</t>
  </si>
  <si>
    <t>3.2 Housing stock with energy efficiency measure - Full Cavity wall</t>
  </si>
  <si>
    <t>3.2 Housing stock with energy efficiency measure -Loft insulation</t>
  </si>
  <si>
    <t>3.2 Housing stock with energy efficiency measure -Full double-glazing</t>
  </si>
  <si>
    <t>3.3 Standard Assessment Procedure ratings for residential buildings</t>
  </si>
  <si>
    <t>3.5 Primary energy source for heating of residential buildings  - Oil</t>
  </si>
  <si>
    <t>3.5 Primary energy source for heating of residential buildings  - Gas</t>
  </si>
  <si>
    <t>3.5 Primary energy source for heating of residential buildings  - Solid fuel</t>
  </si>
  <si>
    <t>INDUSTRY SECTOR INDICATORS</t>
  </si>
  <si>
    <t xml:space="preserve">4.1 Number of participants in the Carbon Reduction Commitment Energy Efficiency Scheme </t>
  </si>
  <si>
    <t>TRANSPORT SECTOR INDICATORS</t>
  </si>
  <si>
    <t>5.2 Road transport emissions per vehicle kilometre travelled</t>
  </si>
  <si>
    <t>5.3 Average distance travelled per person per year by mode of transport - All modes of transport</t>
  </si>
  <si>
    <t>5.3 Average distance travelled per person per year by mode of transport - Walking/cycling</t>
  </si>
  <si>
    <t>5.4 Mode of transport - Car, motorcycle, private taxis</t>
  </si>
  <si>
    <t>5.4 Mode of transport - Walking/cycling</t>
  </si>
  <si>
    <t>5.4 Mode of transport - Public transport</t>
  </si>
  <si>
    <t>AGRICULTURE SECTOR INDICATORS</t>
  </si>
  <si>
    <t>6.1 Emissions intensity of milk production</t>
  </si>
  <si>
    <t>6.2 Area of new forest and woodland plantings</t>
  </si>
  <si>
    <t>6.3 Soil nitrogen balance</t>
  </si>
  <si>
    <t>6.4 Average daily carcase gain of steers</t>
  </si>
  <si>
    <t>6.4 Average daily carcase gain of heifers</t>
  </si>
  <si>
    <t>6.5 Metabolic energy from grass silage</t>
  </si>
  <si>
    <t>WASTE SECTOR INDICATORS</t>
  </si>
  <si>
    <t>7.1 Greenhouse gas emissions from waste management per capita</t>
  </si>
  <si>
    <t>7.2 Local authority collected municipal waste - Arisings</t>
  </si>
  <si>
    <t>7.2 Local authority collected municipal waste - Energy Recovery</t>
  </si>
  <si>
    <t>7.2 Local authority collected municipal waste - Landfill</t>
  </si>
  <si>
    <t>For example, burning less coal and more natural gas would help reduce emissions because natural gas results in lesser emissions than coal</t>
  </si>
  <si>
    <t xml:space="preserve">Indicator 2.2:  Whether an increase/decrease in gas/oil use is good or bad with respect to greenhouse gas emissions will depend on the electricity source in the absence of the gas/oil. </t>
  </si>
  <si>
    <t>5.5 Bus operating kilometres</t>
  </si>
  <si>
    <t>5.6 NI Rail operating kilometres</t>
  </si>
  <si>
    <t>No further update, due to Covid-19 the NI House Condition Survey was postponed.  The fieldwork for the next survey took place during spring/summer 2023.</t>
  </si>
  <si>
    <t>2023
Q2</t>
  </si>
  <si>
    <t>Figures for greenhouse gas emissions are revised annually due to ongoing improvements to data collection or estimation techniques.</t>
  </si>
  <si>
    <t>5.7 Plug-in cars, vans and quadricycles licensed</t>
  </si>
  <si>
    <t>2023/24</t>
  </si>
  <si>
    <t>2023
Q3</t>
  </si>
  <si>
    <t>2023
Q4</t>
  </si>
  <si>
    <t>2024
Q1</t>
  </si>
  <si>
    <t>2024
Q2</t>
  </si>
  <si>
    <t>NISRA, 2023 mid-year population estimates</t>
  </si>
  <si>
    <r>
      <t>4.2 CO</t>
    </r>
    <r>
      <rPr>
        <vertAlign val="subscript"/>
        <sz val="11"/>
        <color rgb="FF000000"/>
        <rFont val="Calibri"/>
        <family val="2"/>
        <scheme val="minor"/>
      </rPr>
      <t>2</t>
    </r>
    <r>
      <rPr>
        <sz val="11"/>
        <color rgb="FF000000"/>
        <rFont val="Calibri"/>
        <family val="2"/>
        <scheme val="minor"/>
      </rPr>
      <t xml:space="preserve"> emissions from participants in the Carbon Reduction Commitment Energy Efficiency Scheme </t>
    </r>
  </si>
  <si>
    <r>
      <t>5.1 Average CO</t>
    </r>
    <r>
      <rPr>
        <vertAlign val="subscript"/>
        <sz val="11"/>
        <color rgb="FF000000"/>
        <rFont val="Calibri"/>
        <family val="2"/>
        <scheme val="minor"/>
      </rPr>
      <t xml:space="preserve">2 </t>
    </r>
    <r>
      <rPr>
        <sz val="11"/>
        <color rgb="FF000000"/>
        <rFont val="Calibri"/>
        <family val="2"/>
        <scheme val="minor"/>
      </rPr>
      <t>of Licensed cars</t>
    </r>
  </si>
  <si>
    <r>
      <t>5.1 Licensed cars by C0</t>
    </r>
    <r>
      <rPr>
        <vertAlign val="subscript"/>
        <sz val="11"/>
        <color rgb="FF000000"/>
        <rFont val="Calibri"/>
        <family val="2"/>
        <scheme val="minor"/>
      </rPr>
      <t>2</t>
    </r>
    <r>
      <rPr>
        <sz val="11"/>
        <color rgb="FF000000"/>
        <rFont val="Calibri"/>
        <family val="2"/>
        <scheme val="minor"/>
      </rPr>
      <t xml:space="preserve"> emissions 0-100 g/kg</t>
    </r>
  </si>
  <si>
    <r>
      <t>5.1 Licensed cars by C0</t>
    </r>
    <r>
      <rPr>
        <vertAlign val="subscript"/>
        <sz val="11"/>
        <color rgb="FF000000"/>
        <rFont val="Calibri"/>
        <family val="2"/>
        <scheme val="minor"/>
      </rPr>
      <t>2</t>
    </r>
    <r>
      <rPr>
        <sz val="11"/>
        <color rgb="FF000000"/>
        <rFont val="Calibri"/>
        <family val="2"/>
        <scheme val="minor"/>
      </rPr>
      <t xml:space="preserve"> emissions Over 170g/kg</t>
    </r>
  </si>
  <si>
    <t>Northern Ireland Forest Service</t>
  </si>
  <si>
    <t>2023/2024</t>
  </si>
  <si>
    <t>Household has no central heating</t>
  </si>
  <si>
    <t>branch.stats@daera-ni.gov.uk</t>
  </si>
  <si>
    <t>Electricity supply emissions</t>
  </si>
  <si>
    <t>Table 3.5.1: Primary energy source for heating of residential buildings</t>
  </si>
  <si>
    <t>This worksheet contains two tables.</t>
  </si>
  <si>
    <t>Northern Ireland, 2011 and 2021</t>
  </si>
  <si>
    <t>Table 3.5.2: Central heating type</t>
  </si>
  <si>
    <t>NISRA Census, 2011 and 2021</t>
  </si>
  <si>
    <t>Central heating type</t>
  </si>
  <si>
    <t>Central heating: Oil</t>
  </si>
  <si>
    <t>Central heating: Gas</t>
  </si>
  <si>
    <t>Central heating: Other</t>
  </si>
  <si>
    <t>The Census 2011 question on central heating had a single response option for gas. The Census 2021 questionnaire contained two response options for gas: Mains gas; and Tank or bottled gas. Therefore, the Census 2021 data reported here for 'Gas only' includes, 'Mains gas only', 'Tank or bottled gas only', and 'Mains gas and tank or bottled gas only'.</t>
  </si>
  <si>
    <r>
      <t>Table 4.2: CO</t>
    </r>
    <r>
      <rPr>
        <b/>
        <vertAlign val="subscript"/>
        <sz val="13"/>
        <rFont val="Calibri"/>
        <family val="2"/>
        <scheme val="minor"/>
      </rPr>
      <t>2</t>
    </r>
    <r>
      <rPr>
        <b/>
        <sz val="13"/>
        <rFont val="Calibri"/>
        <family val="2"/>
        <scheme val="minor"/>
      </rPr>
      <t xml:space="preserve"> emissions from participants in the Carbon Reduction Commitment Energy Efficiency Scheme</t>
    </r>
  </si>
  <si>
    <t>Table 3.5.2 has been included in this publication to supplement Table 3.5.1, until further House Condition Survey data are published.</t>
  </si>
  <si>
    <t>3.4 Affordable Warmth Scheme grants processed - Insulation</t>
  </si>
  <si>
    <t>3.4 Affordable Warmth Scheme grants processed - Heating</t>
  </si>
  <si>
    <t>7.2 Local authority collected municipal waste - Recycling</t>
  </si>
  <si>
    <r>
      <t>Indicator 5.1 C</t>
    </r>
    <r>
      <rPr>
        <sz val="11"/>
        <color theme="1"/>
        <rFont val="Calibri"/>
        <family val="2"/>
        <scheme val="minor"/>
      </rPr>
      <t xml:space="preserve">aution should be applied when making comparisons because of breaks in time series.  </t>
    </r>
  </si>
  <si>
    <t>Due to resource constraints, it was not possible to update this indicator at the time of publishing.  It is expected that the update will be available by mid-December 2024 and this table will be updated accordingly.</t>
  </si>
  <si>
    <t>NI Housing Executive</t>
  </si>
  <si>
    <t>Northern Ireland, 1998 to 2023</t>
  </si>
  <si>
    <t>Greenhouse Gas Inventories for England, Scotland, Wales &amp; Northern Ireland: 1990-2023</t>
  </si>
  <si>
    <t>2023</t>
  </si>
  <si>
    <t>Northern Ireland, 1990 to 2023</t>
  </si>
  <si>
    <t>Northern Ireland, 2004 - 2023</t>
  </si>
  <si>
    <t>Northern Ireland, 2004 to 2023</t>
  </si>
  <si>
    <t>Northern Ireland, 2008 - 2023</t>
  </si>
  <si>
    <t>2024/25</t>
  </si>
  <si>
    <t>Northern Ireland, 2014/15 to 2024/25</t>
  </si>
  <si>
    <t>Northern Ireland, 1999/00 to 2024/25</t>
  </si>
  <si>
    <t>2024
Q3</t>
  </si>
  <si>
    <t>2024
Q4</t>
  </si>
  <si>
    <t>Northern Ireland, 1980/81 to 2024/25</t>
  </si>
  <si>
    <t>Carbon Intensity Indicators tables, Northern Ireland, 2025</t>
  </si>
  <si>
    <t>Northern Ireland, 1991 - 2023,  3 year averages</t>
  </si>
  <si>
    <t>Northern Ireland, 2006/07 to 2023/24</t>
  </si>
  <si>
    <t>Northern Ireland, 1990 - 2023</t>
  </si>
  <si>
    <t>Northern Ireland, 2005 to 2023</t>
  </si>
  <si>
    <t>new_planting_restocking_2025-06-26.ods</t>
  </si>
  <si>
    <t>Estimated absolute emissions for NI are available in the Northern Ireland Greenhouse Gas Emissions 2023</t>
  </si>
  <si>
    <t>0 g/km</t>
  </si>
  <si>
    <t>2024</t>
  </si>
  <si>
    <t>2025
Q1</t>
  </si>
  <si>
    <t>Public Transport Statistics Northern Ireland</t>
  </si>
  <si>
    <t>NI Carbon Intensity Indicators 2025</t>
  </si>
  <si>
    <t xml:space="preserve">This spreadsheet contains data tables related to carbon intensity (CI).  Rather than measuring absolute emissions levels, emissions intensity is concerned with capturing the amount of CO2 equivalent generated per unit of output or per capita, e.g., power sector emissions per unit of electricity generated or total NI emissions per head of population.  
The value of taking such an approach is that, whilst overall emissions might be seen to be increasing for a particular sector in line with an expanding economy, the carbon intensity might be decreasing which could still be viewed as a positive outcome. The CI indicators are therefore another way of measuring progress made in NI towards reducing GHG emissions in terms of intensity as opposed to absolute emissions. 
</t>
  </si>
  <si>
    <t>1 - 100 g/km</t>
  </si>
  <si>
    <t>Northern Ireland, 2014 to 2024</t>
  </si>
  <si>
    <t>Northern Ireland Transport Statistics</t>
  </si>
  <si>
    <t>* Please note: The figures presented reflect a revision to Northern Ireland’s wind generation data following the identification of location errors during data processing. These errors affected the allocation of generation across UK countries but did not impact the UK total. As a result, the fuel mix for Northern Ireland in 2022 and 2023 has been updated, with a reduction in wind generation leading to a corresponding shift in the share of renewables and fossil fuels. These corrections will be incorporated into the December 2025 Energy Trends publication and are consistent with the annual revision cycle for official energy statistics.</t>
  </si>
  <si>
    <t>Table 6.6: Phosphorus balance</t>
  </si>
  <si>
    <t>Northern Ireland, 1991 to 2023</t>
  </si>
  <si>
    <t>Phosphorus input total</t>
  </si>
  <si>
    <t>Phosphorus output total</t>
  </si>
  <si>
    <t>Phosphorus balance</t>
  </si>
  <si>
    <t>2022 
[note 1]</t>
  </si>
  <si>
    <t>2023 
[note 1]</t>
  </si>
  <si>
    <r>
      <t xml:space="preserve">The data tables in this spreadsheet were published on </t>
    </r>
    <r>
      <rPr>
        <sz val="12"/>
        <rFont val="Calibri"/>
        <family val="2"/>
        <scheme val="minor"/>
      </rPr>
      <t>09 December 2025</t>
    </r>
  </si>
  <si>
    <t>Northern Ireland, 1999 - 2001 to 2017 - 2019, 2020, 2021,2022,2023</t>
  </si>
  <si>
    <t>Northern Ireland, 1999-2001 to 2017-2019, 2020, 2021,2022,2023</t>
  </si>
  <si>
    <t>2023
[note 1]</t>
  </si>
  <si>
    <t>Northern Ireland, 1999/00 to 2023/24</t>
  </si>
  <si>
    <t>Northern Ireland, Q3 2014 to Q1 2025</t>
  </si>
  <si>
    <t>[p] provisional</t>
  </si>
  <si>
    <t>2024/25[p]</t>
  </si>
  <si>
    <t>Northern Ireland, 2008 to 2023</t>
  </si>
  <si>
    <t>More Climate Change Statistics</t>
  </si>
  <si>
    <t>Operating kilometres are the number of kilometres operated by rail services/trains on public transport services</t>
  </si>
  <si>
    <t>No further update.  The fieldwork for the next survey took place during spring/summer 2023, at the time of this publication NIHE were carrying out QA on the survey results.</t>
  </si>
  <si>
    <t>6.6 Phosphorus balance</t>
  </si>
  <si>
    <t>Indicator 6.6 : For this release, the long‑term trend for the phosphorus balance indicator has been reclassified as favourable, reflecting the sustained reduction in phosphorus surplus over the full time series. The short‑term trend remains classified as unfavourable, as recent year‑on‑year changes show a slight increase in the balance. These updates relate only to the interpretation of trends; the underlying data and methodology remain unchanged.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</si>
</sst>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64" formatCode="_(* #,##0.00_);_(* \(#,##0.00\);_(* &quot;-&quot;??_);_(@_)"/>
    <numFmt numFmtId="165" formatCode="0.0"/>
    <numFmt numFmtId="166" formatCode="0_)"/>
    <numFmt numFmtId="167" formatCode="0.0%"/>
    <numFmt numFmtId="168" formatCode="#,##0.0"/>
    <numFmt numFmtId="169" formatCode="_-* #,##0_-;\-* #,##0_-;_-* &quot;-&quot;??_-;_-@_-"/>
    <numFmt numFmtId="170" formatCode="#,##0_ ;\-#,##0\ "/>
    <numFmt numFmtId="171" formatCode="&quot; &quot;General"/>
    <numFmt numFmtId="172" formatCode="[&gt;=0.05]#,##0.0;[=0]0.0,;&quot;-&quot;"/>
    <numFmt numFmtId="173" formatCode="[&gt;=0.5]#,##0.0;[=0]0.0,;&quot;-&quot;"/>
    <numFmt numFmtId="174" formatCode="0.0000%"/>
    <numFmt numFmtId="175" formatCode="0.0000000"/>
    <numFmt numFmtId="176" formatCode="[&gt;=0.05]#,##0.0;[=0]0.0,;&quot;[low]&quot;"/>
    <numFmt numFmtId="177" formatCode="_(* #,##0_);_(* \(#,##0\);_(* &quot;-&quot;??_);_(@_)"/>
    <numFmt numFmtId="178" formatCode="[$-F800]dddd\,\ mmmm\ dd\,\ yyyy"/>
    <numFmt numFmtId="179" formatCode="#,##0.00_ ;\-#,##0.00\ "/>
    <numFmt numFmtId="180" formatCode="#,##0\ ;\-#,##0\ ;&quot;-&quot;\ "/>
    <numFmt numFmtId="181" formatCode="[&gt;=0.5]#,##0;[=0]0,;&quot;[low]&quot;"/>
  </numFmts>
  <fonts count="85" x14ac:knownFonts="1">
    <font>
      <sz val="11"/>
      <color theme="1"/>
      <name val="Calibri"/>
      <family val="2"/>
      <scheme val="minor"/>
    </font>
    <font>
      <u/>
      <sz val="11"/>
      <color theme="10"/>
      <name val="Calibri"/>
      <family val="2"/>
    </font>
    <font>
      <sz val="10"/>
      <name val="Arial"/>
      <family val="2"/>
    </font>
    <font>
      <sz val="11"/>
      <color theme="1"/>
      <name val="Calibri"/>
      <family val="2"/>
      <scheme val="minor"/>
    </font>
    <font>
      <sz val="10"/>
      <color theme="1"/>
      <name val="Calibri"/>
      <family val="2"/>
      <scheme val="minor"/>
    </font>
    <font>
      <sz val="11"/>
      <name val="Calibri"/>
      <family val="2"/>
      <scheme val="minor"/>
    </font>
    <font>
      <b/>
      <sz val="11"/>
      <name val="Calibri"/>
      <family val="2"/>
      <scheme val="minor"/>
    </font>
    <font>
      <sz val="10"/>
      <name val="MS Sans Serif"/>
      <family val="2"/>
    </font>
    <font>
      <sz val="10"/>
      <name val="Courier"/>
      <family val="3"/>
    </font>
    <font>
      <sz val="12"/>
      <color theme="1"/>
      <name val="Arial"/>
      <family val="2"/>
    </font>
    <font>
      <i/>
      <sz val="10"/>
      <name val="Arial"/>
      <family val="2"/>
    </font>
    <font>
      <i/>
      <sz val="10"/>
      <color theme="4"/>
      <name val="Arial"/>
      <family val="2"/>
    </font>
    <font>
      <b/>
      <sz val="10"/>
      <name val="Calibri"/>
      <family val="2"/>
      <scheme val="minor"/>
    </font>
    <font>
      <sz val="12"/>
      <color theme="1"/>
      <name val="Calibri"/>
      <family val="2"/>
      <scheme val="minor"/>
    </font>
    <font>
      <sz val="12"/>
      <name val="Calibri"/>
      <family val="2"/>
      <scheme val="minor"/>
    </font>
    <font>
      <sz val="11"/>
      <name val="Calibri"/>
      <family val="2"/>
    </font>
    <font>
      <sz val="10"/>
      <name val="Times New Roman"/>
      <family val="1"/>
    </font>
    <font>
      <sz val="12"/>
      <color rgb="FF000000"/>
      <name val="Arial"/>
      <family val="2"/>
    </font>
    <font>
      <sz val="10"/>
      <name val="Arial"/>
      <family val="2"/>
    </font>
    <font>
      <u/>
      <sz val="10"/>
      <color indexed="12"/>
      <name val="Arial"/>
      <family val="2"/>
    </font>
    <font>
      <vertAlign val="subscript"/>
      <sz val="12"/>
      <name val="Calibri"/>
      <family val="2"/>
      <scheme val="minor"/>
    </font>
    <font>
      <b/>
      <sz val="10"/>
      <name val="Arial"/>
      <family val="2"/>
    </font>
    <font>
      <b/>
      <sz val="11"/>
      <color rgb="FF000000"/>
      <name val="Arial"/>
      <family val="2"/>
    </font>
    <font>
      <sz val="11"/>
      <color rgb="FF000000"/>
      <name val="Arial"/>
      <family val="2"/>
    </font>
    <font>
      <sz val="12"/>
      <color rgb="FF000000"/>
      <name val="Helv"/>
    </font>
    <font>
      <b/>
      <sz val="12"/>
      <name val="Calibri"/>
      <family val="2"/>
      <scheme val="minor"/>
    </font>
    <font>
      <b/>
      <vertAlign val="subscript"/>
      <sz val="12"/>
      <name val="Calibri"/>
      <family val="2"/>
      <scheme val="minor"/>
    </font>
    <font>
      <u/>
      <sz val="11"/>
      <name val="Calibri"/>
      <family val="2"/>
    </font>
    <font>
      <b/>
      <i/>
      <sz val="11"/>
      <name val="Calibri"/>
      <family val="2"/>
      <scheme val="minor"/>
    </font>
    <font>
      <sz val="12"/>
      <name val="Calibri"/>
      <family val="2"/>
    </font>
    <font>
      <sz val="12"/>
      <color rgb="FF000000"/>
      <name val="Calibri"/>
      <family val="2"/>
    </font>
    <font>
      <sz val="11"/>
      <color rgb="FFFF0000"/>
      <name val="Calibri"/>
      <family val="2"/>
      <scheme val="minor"/>
    </font>
    <font>
      <sz val="10"/>
      <color rgb="FFFF0000"/>
      <name val="Arial"/>
      <family val="2"/>
    </font>
    <font>
      <sz val="11"/>
      <color theme="1"/>
      <name val="Arial"/>
      <family val="2"/>
    </font>
    <font>
      <u/>
      <sz val="11"/>
      <color rgb="FF0563C1"/>
      <name val="Calibri"/>
      <family val="2"/>
    </font>
    <font>
      <b/>
      <sz val="22"/>
      <name val="Calibri"/>
      <family val="2"/>
      <scheme val="minor"/>
    </font>
    <font>
      <b/>
      <u/>
      <sz val="16"/>
      <color theme="3"/>
      <name val="Calibri"/>
      <family val="2"/>
    </font>
    <font>
      <b/>
      <sz val="12"/>
      <color theme="1"/>
      <name val="Calibri"/>
      <family val="2"/>
      <scheme val="minor"/>
    </font>
    <font>
      <sz val="12"/>
      <color theme="0"/>
      <name val="Calibri"/>
      <family val="2"/>
      <scheme val="minor"/>
    </font>
    <font>
      <sz val="12"/>
      <color theme="0"/>
      <name val="Calibri"/>
      <family val="2"/>
    </font>
    <font>
      <u/>
      <sz val="12"/>
      <name val="Calibri"/>
      <family val="2"/>
    </font>
    <font>
      <sz val="12"/>
      <color theme="3"/>
      <name val="Calibri"/>
      <family val="2"/>
      <scheme val="minor"/>
    </font>
    <font>
      <sz val="11"/>
      <color theme="3"/>
      <name val="Calibri"/>
      <family val="2"/>
      <scheme val="minor"/>
    </font>
    <font>
      <b/>
      <sz val="11"/>
      <color theme="0"/>
      <name val="Arial"/>
      <family val="2"/>
    </font>
    <font>
      <u/>
      <sz val="12"/>
      <color theme="0"/>
      <name val="Calibri"/>
      <family val="2"/>
      <scheme val="minor"/>
    </font>
    <font>
      <u/>
      <sz val="12"/>
      <color theme="0"/>
      <name val="Calibri"/>
      <family val="2"/>
    </font>
    <font>
      <u/>
      <vertAlign val="subscript"/>
      <sz val="12"/>
      <color theme="0"/>
      <name val="Calibri"/>
      <family val="2"/>
    </font>
    <font>
      <u/>
      <vertAlign val="subscript"/>
      <sz val="12"/>
      <name val="Calibri"/>
      <family val="2"/>
    </font>
    <font>
      <sz val="12"/>
      <name val="Calibri"/>
      <family val="2"/>
      <scheme val="minor"/>
    </font>
    <font>
      <b/>
      <sz val="12"/>
      <name val="Calibri"/>
      <family val="2"/>
      <scheme val="minor"/>
    </font>
    <font>
      <vertAlign val="subscript"/>
      <sz val="11"/>
      <color theme="1"/>
      <name val="Calibri"/>
      <family val="2"/>
      <scheme val="minor"/>
    </font>
    <font>
      <sz val="8"/>
      <name val="Calibri"/>
      <family val="2"/>
      <scheme val="minor"/>
    </font>
    <font>
      <b/>
      <sz val="12"/>
      <name val="Calibri"/>
      <family val="2"/>
      <scheme val="minor"/>
    </font>
    <font>
      <sz val="12"/>
      <name val="Calibri"/>
      <family val="2"/>
      <scheme val="minor"/>
    </font>
    <font>
      <b/>
      <sz val="13"/>
      <name val="Calibri"/>
      <family val="2"/>
      <scheme val="minor"/>
    </font>
    <font>
      <sz val="11"/>
      <name val="Calibri"/>
      <family val="2"/>
      <scheme val="minor"/>
    </font>
    <font>
      <b/>
      <sz val="12"/>
      <color theme="0"/>
      <name val="Calibri"/>
      <family val="2"/>
    </font>
    <font>
      <b/>
      <sz val="15"/>
      <color rgb="FF000000"/>
      <name val="Calibri"/>
      <family val="2"/>
    </font>
    <font>
      <sz val="11"/>
      <color rgb="FF000000"/>
      <name val="Calibri"/>
      <family val="2"/>
    </font>
    <font>
      <sz val="10"/>
      <color rgb="FF000000"/>
      <name val="Arial"/>
      <family val="2"/>
    </font>
    <font>
      <u/>
      <sz val="10"/>
      <color rgb="FF0000FF"/>
      <name val="Arial"/>
      <family val="2"/>
    </font>
    <font>
      <b/>
      <sz val="13"/>
      <color rgb="FF000000"/>
      <name val="Calibri"/>
      <family val="2"/>
    </font>
    <font>
      <b/>
      <vertAlign val="subscript"/>
      <sz val="13"/>
      <name val="Calibri"/>
      <family val="2"/>
      <scheme val="minor"/>
    </font>
    <font>
      <sz val="12"/>
      <color rgb="FF000000"/>
      <name val="Calibri"/>
      <family val="2"/>
      <scheme val="minor"/>
    </font>
    <font>
      <b/>
      <sz val="12"/>
      <name val="Calibri"/>
      <family val="2"/>
      <scheme val="minor"/>
    </font>
    <font>
      <sz val="12"/>
      <color theme="1"/>
      <name val="Calibri"/>
      <family val="2"/>
    </font>
    <font>
      <u/>
      <sz val="12"/>
      <color theme="10"/>
      <name val="Arial"/>
      <family val="2"/>
    </font>
    <font>
      <sz val="11"/>
      <color rgb="FF0563C1"/>
      <name val="Calibri"/>
      <family val="2"/>
      <scheme val="minor"/>
    </font>
    <font>
      <sz val="11"/>
      <color rgb="FF000000"/>
      <name val="Calibri"/>
      <family val="2"/>
      <scheme val="minor"/>
    </font>
    <font>
      <b/>
      <sz val="14"/>
      <color rgb="FF000000"/>
      <name val="Calibri"/>
      <family val="2"/>
      <scheme val="minor"/>
    </font>
    <font>
      <b/>
      <sz val="12"/>
      <color rgb="FF000000"/>
      <name val="Calibri"/>
      <family val="2"/>
      <scheme val="minor"/>
    </font>
    <font>
      <u/>
      <sz val="11"/>
      <color theme="10"/>
      <name val="Calibri"/>
      <family val="2"/>
      <scheme val="minor"/>
    </font>
    <font>
      <b/>
      <sz val="22"/>
      <color rgb="FF000000"/>
      <name val="Calibri"/>
      <family val="2"/>
      <scheme val="minor"/>
    </font>
    <font>
      <sz val="11"/>
      <color rgb="FFFFFFFF"/>
      <name val="Calibri"/>
      <family val="2"/>
      <scheme val="minor"/>
    </font>
    <font>
      <vertAlign val="subscript"/>
      <sz val="11"/>
      <color rgb="FF000000"/>
      <name val="Calibri"/>
      <family val="2"/>
      <scheme val="minor"/>
    </font>
    <font>
      <sz val="9"/>
      <color theme="1"/>
      <name val="Calibri"/>
      <family val="2"/>
      <scheme val="minor"/>
    </font>
    <font>
      <u/>
      <sz val="12"/>
      <color rgb="FF0563C1"/>
      <name val="Calibri"/>
      <family val="2"/>
      <scheme val="minor"/>
    </font>
    <font>
      <b/>
      <sz val="12"/>
      <color rgb="FF000000"/>
      <name val="Calibri"/>
      <family val="2"/>
    </font>
    <font>
      <sz val="12"/>
      <name val="Calibri"/>
      <family val="2"/>
      <scheme val="minor"/>
    </font>
    <font>
      <b/>
      <sz val="12"/>
      <name val="Calibri"/>
      <family val="2"/>
      <scheme val="minor"/>
    </font>
    <font>
      <sz val="12"/>
      <color rgb="FF000000"/>
      <name val="Arial"/>
      <family val="2"/>
    </font>
    <font>
      <b/>
      <sz val="12"/>
      <color rgb="FF085A69"/>
      <name val="Arial"/>
      <family val="2"/>
    </font>
    <font>
      <sz val="11"/>
      <color rgb="FF242424"/>
      <name val="Aptos Narrow"/>
      <family val="2"/>
    </font>
    <font>
      <sz val="12"/>
      <color theme="1"/>
      <name val="Calibri"/>
      <family val="2"/>
      <scheme val="minor"/>
    </font>
    <font>
      <u/>
      <sz val="12"/>
      <name val="Calibri"/>
      <family val="2"/>
    </font>
  </fonts>
  <fills count="14">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rgb="FF1F497D"/>
        <bgColor indexed="64"/>
      </patternFill>
    </fill>
    <fill>
      <patternFill patternType="solid">
        <fgColor rgb="FF9CC2E5"/>
        <bgColor indexed="64"/>
      </patternFill>
    </fill>
    <fill>
      <patternFill patternType="solid">
        <fgColor rgb="FFA8D08D"/>
        <bgColor indexed="64"/>
      </patternFill>
    </fill>
    <fill>
      <patternFill patternType="solid">
        <fgColor rgb="FFC00000"/>
        <bgColor indexed="64"/>
      </patternFill>
    </fill>
    <fill>
      <patternFill patternType="solid">
        <fgColor rgb="FFAC0000"/>
        <bgColor indexed="64"/>
      </patternFill>
    </fill>
    <fill>
      <patternFill patternType="solid">
        <fgColor rgb="FFF4740A"/>
        <bgColor indexed="64"/>
      </patternFill>
    </fill>
    <fill>
      <patternFill patternType="solid">
        <fgColor theme="0"/>
        <bgColor rgb="FF000000"/>
      </patternFill>
    </fill>
    <fill>
      <patternFill patternType="solid">
        <fgColor rgb="FFBFBFBF"/>
        <bgColor indexed="64"/>
      </patternFill>
    </fill>
  </fills>
  <borders count="29">
    <border>
      <left/>
      <right/>
      <top/>
      <bottom/>
      <diagonal/>
    </border>
    <border>
      <left/>
      <right style="thin">
        <color indexed="64"/>
      </right>
      <top style="medium">
        <color indexed="64"/>
      </top>
      <bottom/>
      <diagonal/>
    </border>
    <border>
      <left style="thin">
        <color theme="3"/>
      </left>
      <right/>
      <top style="thin">
        <color theme="3"/>
      </top>
      <bottom style="thin">
        <color theme="3"/>
      </bottom>
      <diagonal/>
    </border>
    <border>
      <left style="thin">
        <color indexed="64"/>
      </left>
      <right style="thin">
        <color indexed="64"/>
      </right>
      <top style="thin">
        <color indexed="64"/>
      </top>
      <bottom style="thin">
        <color indexed="64"/>
      </bottom>
      <diagonal/>
    </border>
    <border>
      <left style="thin">
        <color theme="3"/>
      </left>
      <right/>
      <top/>
      <bottom style="thin">
        <color theme="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style="thin">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50">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9" fontId="3"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0" fontId="7"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0" fontId="2" fillId="0" borderId="0" applyNumberFormat="0" applyFill="0" applyBorder="0" applyAlignment="0" applyProtection="0"/>
    <xf numFmtId="0" fontId="2" fillId="0" borderId="0"/>
    <xf numFmtId="1" fontId="7" fillId="0" borderId="1" applyBorder="0"/>
    <xf numFmtId="0" fontId="3" fillId="0" borderId="0"/>
    <xf numFmtId="0" fontId="2" fillId="0" borderId="0"/>
    <xf numFmtId="166" fontId="8" fillId="0" borderId="0"/>
    <xf numFmtId="0" fontId="2" fillId="0" borderId="0" applyNumberFormat="0" applyFill="0" applyBorder="0" applyAlignment="0" applyProtection="0"/>
    <xf numFmtId="0" fontId="2" fillId="0" borderId="0" applyNumberFormat="0" applyFill="0" applyBorder="0" applyAlignment="0" applyProtection="0"/>
    <xf numFmtId="0" fontId="9"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0" fontId="18" fillId="0" borderId="0"/>
    <xf numFmtId="0" fontId="19" fillId="0" borderId="0" applyNumberFormat="0" applyFill="0" applyBorder="0" applyAlignment="0" applyProtection="0">
      <alignment vertical="top"/>
      <protection locked="0"/>
    </xf>
    <xf numFmtId="0" fontId="3" fillId="0" borderId="0"/>
    <xf numFmtId="164" fontId="3" fillId="0" borderId="0" applyFont="0" applyFill="0" applyBorder="0" applyAlignment="0" applyProtection="0"/>
    <xf numFmtId="171" fontId="24" fillId="0" borderId="0" applyBorder="0" applyProtection="0"/>
    <xf numFmtId="0" fontId="54" fillId="0" borderId="19" applyNumberFormat="0" applyFill="0" applyBorder="0" applyAlignment="0" applyProtection="0"/>
    <xf numFmtId="0" fontId="25" fillId="0" borderId="20" applyNumberFormat="0" applyFill="0" applyBorder="0" applyAlignment="0" applyProtection="0"/>
    <xf numFmtId="0" fontId="57" fillId="0" borderId="0" applyNumberFormat="0" applyFill="0" applyBorder="0" applyAlignment="0" applyProtection="0"/>
    <xf numFmtId="0" fontId="58" fillId="0" borderId="0"/>
    <xf numFmtId="0" fontId="59"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3" fillId="0" borderId="0"/>
    <xf numFmtId="0" fontId="17" fillId="0" borderId="0"/>
  </cellStyleXfs>
  <cellXfs count="451">
    <xf numFmtId="0" fontId="0" fillId="0" borderId="0" xfId="0"/>
    <xf numFmtId="9" fontId="0" fillId="0" borderId="0" xfId="4" applyFont="1"/>
    <xf numFmtId="167" fontId="11" fillId="0" borderId="0" xfId="3" applyNumberFormat="1" applyFont="1" applyAlignment="1">
      <alignment horizontal="center"/>
    </xf>
    <xf numFmtId="167" fontId="10" fillId="0" borderId="0" xfId="0" applyNumberFormat="1" applyFont="1"/>
    <xf numFmtId="0" fontId="6" fillId="0" borderId="0" xfId="0" applyFont="1"/>
    <xf numFmtId="0" fontId="12" fillId="0" borderId="0" xfId="0" applyFont="1" applyAlignment="1">
      <alignment horizontal="center" vertical="center"/>
    </xf>
    <xf numFmtId="3" fontId="0" fillId="0" borderId="0" xfId="0" applyNumberFormat="1"/>
    <xf numFmtId="9" fontId="0" fillId="0" borderId="0" xfId="0" applyNumberFormat="1"/>
    <xf numFmtId="0" fontId="5" fillId="0" borderId="0" xfId="0" applyFont="1"/>
    <xf numFmtId="0" fontId="1" fillId="0" borderId="0" xfId="1" applyAlignment="1" applyProtection="1"/>
    <xf numFmtId="0" fontId="13" fillId="0" borderId="0" xfId="0" applyFont="1"/>
    <xf numFmtId="0" fontId="14" fillId="0" borderId="0" xfId="0" applyFont="1"/>
    <xf numFmtId="0" fontId="5" fillId="0" borderId="0" xfId="0" applyFont="1" applyAlignment="1">
      <alignment horizontal="left" vertical="center"/>
    </xf>
    <xf numFmtId="0" fontId="15" fillId="0" borderId="0" xfId="1" applyFont="1" applyAlignment="1" applyProtection="1"/>
    <xf numFmtId="0" fontId="5" fillId="0" borderId="0" xfId="3" applyFont="1" applyAlignment="1">
      <alignment horizontal="left" vertical="center"/>
    </xf>
    <xf numFmtId="3" fontId="5" fillId="0" borderId="0" xfId="3" applyNumberFormat="1" applyFont="1" applyAlignment="1">
      <alignment horizontal="right" vertical="center"/>
    </xf>
    <xf numFmtId="1" fontId="0" fillId="0" borderId="0" xfId="0" applyNumberFormat="1"/>
    <xf numFmtId="3" fontId="16" fillId="0" borderId="0" xfId="2" applyNumberFormat="1" applyFont="1"/>
    <xf numFmtId="3" fontId="17" fillId="0" borderId="0" xfId="3" applyNumberFormat="1" applyFont="1"/>
    <xf numFmtId="0" fontId="1" fillId="0" borderId="0" xfId="1" applyFill="1" applyAlignment="1" applyProtection="1"/>
    <xf numFmtId="9" fontId="5" fillId="0" borderId="0" xfId="4" applyFont="1"/>
    <xf numFmtId="3" fontId="5" fillId="0" borderId="0" xfId="0" applyNumberFormat="1" applyFont="1"/>
    <xf numFmtId="3" fontId="5" fillId="0" borderId="0" xfId="0" applyNumberFormat="1" applyFont="1" applyAlignment="1">
      <alignment horizontal="center" vertical="top"/>
    </xf>
    <xf numFmtId="9" fontId="5" fillId="0" borderId="0" xfId="4" applyFont="1" applyBorder="1" applyAlignment="1">
      <alignment horizontal="center" vertical="top"/>
    </xf>
    <xf numFmtId="0" fontId="5" fillId="0" borderId="0" xfId="0" applyFont="1" applyAlignment="1">
      <alignment horizontal="left"/>
    </xf>
    <xf numFmtId="0" fontId="0" fillId="0" borderId="0" xfId="0" applyAlignment="1">
      <alignment vertical="center"/>
    </xf>
    <xf numFmtId="3" fontId="14" fillId="0" borderId="0" xfId="0" applyNumberFormat="1" applyFont="1" applyAlignment="1">
      <alignment horizontal="right" vertical="center"/>
    </xf>
    <xf numFmtId="3" fontId="14" fillId="0" borderId="0" xfId="0" applyNumberFormat="1" applyFont="1"/>
    <xf numFmtId="1" fontId="5" fillId="0" borderId="0" xfId="0" applyNumberFormat="1" applyFont="1"/>
    <xf numFmtId="0" fontId="5" fillId="0" borderId="0" xfId="0" applyFont="1" applyAlignment="1">
      <alignment vertical="top" wrapText="1"/>
    </xf>
    <xf numFmtId="0" fontId="22" fillId="0" borderId="0" xfId="0" applyFont="1" applyAlignment="1">
      <alignment horizontal="left"/>
    </xf>
    <xf numFmtId="0" fontId="23" fillId="0" borderId="0" xfId="0" applyFont="1" applyAlignment="1">
      <alignment horizontal="right"/>
    </xf>
    <xf numFmtId="0" fontId="23" fillId="0" borderId="0" xfId="0" applyFont="1" applyAlignment="1">
      <alignment horizontal="left"/>
    </xf>
    <xf numFmtId="172" fontId="23" fillId="0" borderId="0" xfId="40" applyNumberFormat="1" applyFont="1" applyBorder="1" applyAlignment="1" applyProtection="1">
      <alignment horizontal="right"/>
    </xf>
    <xf numFmtId="173" fontId="23" fillId="0" borderId="0" xfId="40" applyNumberFormat="1" applyFont="1" applyBorder="1" applyAlignment="1" applyProtection="1">
      <alignment horizontal="right"/>
    </xf>
    <xf numFmtId="0" fontId="23" fillId="0" borderId="0" xfId="0" applyFont="1"/>
    <xf numFmtId="0" fontId="15" fillId="0" borderId="0" xfId="1" applyFont="1" applyFill="1" applyAlignment="1" applyProtection="1"/>
    <xf numFmtId="0" fontId="5" fillId="0" borderId="0" xfId="0" applyFont="1" applyAlignment="1">
      <alignment horizontal="left" vertical="top"/>
    </xf>
    <xf numFmtId="0" fontId="14" fillId="0" borderId="2" xfId="0" applyFont="1" applyBorder="1"/>
    <xf numFmtId="0" fontId="25" fillId="0" borderId="0" xfId="0" applyFont="1"/>
    <xf numFmtId="170" fontId="14" fillId="0" borderId="3" xfId="0" applyNumberFormat="1" applyFont="1" applyBorder="1"/>
    <xf numFmtId="169" fontId="14" fillId="0" borderId="3" xfId="39" applyNumberFormat="1" applyFont="1" applyFill="1" applyBorder="1" applyAlignment="1">
      <alignment vertical="center"/>
    </xf>
    <xf numFmtId="0" fontId="14" fillId="0" borderId="6" xfId="0" applyFont="1" applyBorder="1"/>
    <xf numFmtId="0" fontId="14" fillId="0" borderId="6" xfId="0" applyFont="1" applyBorder="1" applyAlignment="1">
      <alignment vertical="center"/>
    </xf>
    <xf numFmtId="0" fontId="14" fillId="0" borderId="7" xfId="0" applyFont="1" applyBorder="1" applyAlignment="1">
      <alignment vertical="center"/>
    </xf>
    <xf numFmtId="3" fontId="14" fillId="0" borderId="3" xfId="0" applyNumberFormat="1" applyFont="1" applyBorder="1" applyAlignment="1">
      <alignment horizontal="right" vertical="center"/>
    </xf>
    <xf numFmtId="3" fontId="14" fillId="0" borderId="3" xfId="0" applyNumberFormat="1" applyFont="1" applyBorder="1"/>
    <xf numFmtId="0" fontId="14" fillId="0" borderId="6" xfId="0" applyFont="1" applyBorder="1" applyAlignment="1">
      <alignment horizontal="left" vertical="center"/>
    </xf>
    <xf numFmtId="0" fontId="25" fillId="0" borderId="0" xfId="0" applyFont="1" applyAlignment="1">
      <alignment horizontal="left" vertical="center"/>
    </xf>
    <xf numFmtId="9" fontId="5" fillId="0" borderId="0" xfId="0" applyNumberFormat="1" applyFont="1"/>
    <xf numFmtId="164" fontId="5" fillId="0" borderId="0" xfId="0" applyNumberFormat="1" applyFont="1"/>
    <xf numFmtId="0" fontId="5" fillId="0" borderId="0" xfId="0" applyFont="1" applyAlignment="1">
      <alignment horizontal="center" vertical="center"/>
    </xf>
    <xf numFmtId="1" fontId="5" fillId="0" borderId="0" xfId="0" applyNumberFormat="1" applyFont="1" applyAlignment="1">
      <alignment horizontal="center" vertical="center" wrapText="1"/>
    </xf>
    <xf numFmtId="0" fontId="27" fillId="0" borderId="0" xfId="1" applyFont="1" applyFill="1" applyAlignment="1" applyProtection="1"/>
    <xf numFmtId="0" fontId="5" fillId="0" borderId="0" xfId="0" applyFont="1" applyAlignment="1">
      <alignment horizontal="left" indent="1"/>
    </xf>
    <xf numFmtId="3" fontId="14" fillId="0" borderId="3" xfId="0" applyNumberFormat="1" applyFont="1" applyBorder="1" applyAlignment="1">
      <alignment horizontal="right" readingOrder="1"/>
    </xf>
    <xf numFmtId="3" fontId="14" fillId="0" borderId="3" xfId="0" applyNumberFormat="1" applyFont="1" applyBorder="1" applyAlignment="1">
      <alignment horizontal="right" vertical="center" readingOrder="1"/>
    </xf>
    <xf numFmtId="0" fontId="14" fillId="0" borderId="4" xfId="0" applyFont="1" applyBorder="1"/>
    <xf numFmtId="0" fontId="14" fillId="0" borderId="7" xfId="0" applyFont="1" applyBorder="1" applyAlignment="1">
      <alignment horizontal="left"/>
    </xf>
    <xf numFmtId="0" fontId="12" fillId="0" borderId="0" xfId="0" applyFont="1" applyAlignment="1">
      <alignment horizontal="left" vertical="center" wrapText="1"/>
    </xf>
    <xf numFmtId="0" fontId="25" fillId="4" borderId="3" xfId="0" applyFont="1" applyFill="1" applyBorder="1" applyAlignment="1">
      <alignment horizontal="right" vertical="center" wrapText="1"/>
    </xf>
    <xf numFmtId="3" fontId="14" fillId="0" borderId="3" xfId="0" applyNumberFormat="1" applyFont="1" applyBorder="1" applyAlignment="1">
      <alignment horizontal="right"/>
    </xf>
    <xf numFmtId="0" fontId="14" fillId="0" borderId="6" xfId="0" applyFont="1" applyBorder="1" applyAlignment="1">
      <alignment horizontal="left"/>
    </xf>
    <xf numFmtId="2" fontId="5" fillId="0" borderId="0" xfId="0" applyNumberFormat="1" applyFont="1"/>
    <xf numFmtId="3" fontId="14" fillId="0" borderId="3" xfId="0" applyNumberFormat="1" applyFont="1" applyBorder="1" applyAlignment="1">
      <alignment horizontal="right" vertical="center" wrapText="1"/>
    </xf>
    <xf numFmtId="0" fontId="28" fillId="0" borderId="0" xfId="0" applyFont="1" applyAlignment="1">
      <alignment horizontal="left"/>
    </xf>
    <xf numFmtId="0" fontId="28" fillId="0" borderId="0" xfId="0" applyFont="1"/>
    <xf numFmtId="9" fontId="14" fillId="0" borderId="3" xfId="4" applyFont="1" applyBorder="1" applyAlignment="1">
      <alignment horizontal="right" vertical="center"/>
    </xf>
    <xf numFmtId="0" fontId="14" fillId="0" borderId="7" xfId="0" applyFont="1" applyBorder="1"/>
    <xf numFmtId="2" fontId="14" fillId="0" borderId="3" xfId="4" applyNumberFormat="1" applyFont="1" applyBorder="1" applyAlignment="1">
      <alignment horizontal="right" vertical="center"/>
    </xf>
    <xf numFmtId="9" fontId="5" fillId="0" borderId="0" xfId="4" applyFont="1" applyFill="1"/>
    <xf numFmtId="0" fontId="6" fillId="0" borderId="0" xfId="0" applyFont="1" applyAlignment="1">
      <alignment horizontal="right"/>
    </xf>
    <xf numFmtId="3" fontId="5" fillId="0" borderId="0" xfId="0" applyNumberFormat="1" applyFont="1" applyAlignment="1">
      <alignment horizontal="right"/>
    </xf>
    <xf numFmtId="3" fontId="6" fillId="0" borderId="0" xfId="0" applyNumberFormat="1" applyFont="1" applyAlignment="1">
      <alignment horizontal="right" vertical="center"/>
    </xf>
    <xf numFmtId="0" fontId="5" fillId="0" borderId="0" xfId="0" quotePrefix="1" applyFont="1"/>
    <xf numFmtId="0" fontId="14" fillId="0" borderId="8" xfId="0" applyFont="1" applyBorder="1"/>
    <xf numFmtId="0" fontId="14" fillId="0" borderId="3" xfId="0" applyFont="1" applyBorder="1"/>
    <xf numFmtId="0" fontId="6" fillId="0" borderId="0" xfId="0" applyFont="1" applyAlignment="1">
      <alignment horizontal="center" vertical="top" wrapText="1"/>
    </xf>
    <xf numFmtId="165" fontId="14" fillId="0" borderId="3" xfId="0" applyNumberFormat="1" applyFont="1" applyBorder="1" applyAlignment="1">
      <alignment vertical="center"/>
    </xf>
    <xf numFmtId="168" fontId="14" fillId="0" borderId="3" xfId="0" applyNumberFormat="1" applyFont="1" applyBorder="1"/>
    <xf numFmtId="0" fontId="2" fillId="0" borderId="0" xfId="2"/>
    <xf numFmtId="0" fontId="5" fillId="0" borderId="0" xfId="2" applyFont="1"/>
    <xf numFmtId="3" fontId="14" fillId="0" borderId="3" xfId="2" applyNumberFormat="1" applyFont="1" applyBorder="1" applyAlignment="1">
      <alignment horizontal="right" vertical="center"/>
    </xf>
    <xf numFmtId="3" fontId="14" fillId="0" borderId="3" xfId="3" applyNumberFormat="1" applyFont="1" applyBorder="1" applyAlignment="1">
      <alignment horizontal="right" vertical="center"/>
    </xf>
    <xf numFmtId="9" fontId="14" fillId="0" borderId="3" xfId="3" applyNumberFormat="1" applyFont="1" applyBorder="1" applyAlignment="1">
      <alignment horizontal="right" vertical="center"/>
    </xf>
    <xf numFmtId="0" fontId="14" fillId="0" borderId="6" xfId="3" applyFont="1" applyBorder="1"/>
    <xf numFmtId="165" fontId="14" fillId="0" borderId="3" xfId="3" applyNumberFormat="1" applyFont="1" applyBorder="1" applyAlignment="1">
      <alignment horizontal="right" vertical="center"/>
    </xf>
    <xf numFmtId="0" fontId="14" fillId="2" borderId="3" xfId="3" applyFont="1" applyFill="1" applyBorder="1" applyAlignment="1">
      <alignment horizontal="right" vertical="center"/>
    </xf>
    <xf numFmtId="165" fontId="14" fillId="2" borderId="3" xfId="3" applyNumberFormat="1" applyFont="1" applyFill="1" applyBorder="1" applyAlignment="1">
      <alignment horizontal="right" vertical="center"/>
    </xf>
    <xf numFmtId="168" fontId="14" fillId="2" borderId="3" xfId="3" applyNumberFormat="1" applyFont="1" applyFill="1" applyBorder="1" applyAlignment="1">
      <alignment horizontal="right" vertical="center"/>
    </xf>
    <xf numFmtId="168" fontId="14" fillId="2" borderId="3" xfId="19" applyNumberFormat="1" applyFont="1" applyFill="1" applyBorder="1" applyAlignment="1" applyProtection="1">
      <alignment horizontal="right" vertical="center"/>
    </xf>
    <xf numFmtId="0" fontId="14" fillId="2" borderId="6" xfId="3" applyFont="1" applyFill="1" applyBorder="1" applyAlignment="1">
      <alignment vertical="center"/>
    </xf>
    <xf numFmtId="1" fontId="14" fillId="0" borderId="3" xfId="0" applyNumberFormat="1" applyFont="1" applyBorder="1" applyAlignment="1">
      <alignment horizontal="right" vertical="center"/>
    </xf>
    <xf numFmtId="0" fontId="5" fillId="0" borderId="0" xfId="3" applyFont="1" applyAlignment="1">
      <alignment vertical="center"/>
    </xf>
    <xf numFmtId="0" fontId="15" fillId="0" borderId="0" xfId="0" applyFont="1" applyAlignment="1">
      <alignment horizontal="right" vertical="center"/>
    </xf>
    <xf numFmtId="2" fontId="14" fillId="0" borderId="3" xfId="0" applyNumberFormat="1" applyFont="1" applyBorder="1" applyAlignment="1">
      <alignment horizontal="right" vertical="center"/>
    </xf>
    <xf numFmtId="0" fontId="6" fillId="0" borderId="0" xfId="0" applyFont="1" applyAlignment="1">
      <alignment horizontal="center" vertical="center"/>
    </xf>
    <xf numFmtId="3" fontId="14" fillId="3" borderId="3" xfId="19" applyNumberFormat="1" applyFont="1" applyFill="1" applyBorder="1"/>
    <xf numFmtId="0" fontId="31" fillId="0" borderId="0" xfId="0" applyFont="1"/>
    <xf numFmtId="0" fontId="32" fillId="0" borderId="0" xfId="2" applyFont="1"/>
    <xf numFmtId="165" fontId="14" fillId="0" borderId="3" xfId="0" applyNumberFormat="1" applyFont="1" applyBorder="1"/>
    <xf numFmtId="165" fontId="33" fillId="0" borderId="0" xfId="0" applyNumberFormat="1" applyFont="1"/>
    <xf numFmtId="0" fontId="0" fillId="0" borderId="0" xfId="0" applyAlignment="1">
      <alignment vertical="top" wrapText="1"/>
    </xf>
    <xf numFmtId="0" fontId="5" fillId="0" borderId="0" xfId="0" applyFont="1" applyAlignment="1">
      <alignment vertical="top"/>
    </xf>
    <xf numFmtId="0" fontId="27" fillId="0" borderId="0" xfId="1" applyFont="1" applyFill="1" applyAlignment="1" applyProtection="1">
      <alignment horizontal="left" vertical="top"/>
    </xf>
    <xf numFmtId="0" fontId="1" fillId="0" borderId="0" xfId="1" applyAlignment="1" applyProtection="1">
      <alignment horizontal="left" vertical="top"/>
    </xf>
    <xf numFmtId="0" fontId="5" fillId="0" borderId="0" xfId="0" applyFont="1" applyAlignment="1">
      <alignment horizontal="left" vertical="top" wrapText="1"/>
    </xf>
    <xf numFmtId="0" fontId="5" fillId="0" borderId="0" xfId="0" applyFont="1" applyAlignment="1">
      <alignment horizontal="left" wrapText="1"/>
    </xf>
    <xf numFmtId="0" fontId="0" fillId="0" borderId="0" xfId="0" applyAlignment="1">
      <alignment horizontal="left" vertical="top"/>
    </xf>
    <xf numFmtId="0" fontId="0" fillId="0" borderId="0" xfId="0"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34" fillId="0" borderId="0" xfId="1" applyFont="1" applyAlignment="1" applyProtection="1"/>
    <xf numFmtId="0" fontId="0" fillId="0" borderId="0" xfId="0" applyAlignment="1">
      <alignment vertical="top"/>
    </xf>
    <xf numFmtId="0" fontId="0" fillId="0" borderId="0" xfId="0" applyAlignment="1">
      <alignment horizontal="center" vertical="top" wrapText="1"/>
    </xf>
    <xf numFmtId="0" fontId="0" fillId="0" borderId="0" xfId="0" applyAlignment="1">
      <alignment horizontal="center" vertical="top"/>
    </xf>
    <xf numFmtId="0" fontId="0" fillId="0" borderId="14" xfId="0" applyBorder="1" applyAlignment="1">
      <alignment horizontal="left" vertical="top" wrapText="1"/>
    </xf>
    <xf numFmtId="0" fontId="0" fillId="0" borderId="0" xfId="0" applyAlignment="1">
      <alignment horizontal="left" vertical="center"/>
    </xf>
    <xf numFmtId="0" fontId="35" fillId="0" borderId="0" xfId="0" applyFont="1" applyAlignment="1">
      <alignment horizontal="left" vertical="center"/>
    </xf>
    <xf numFmtId="0" fontId="33" fillId="0" borderId="0" xfId="0" applyFont="1"/>
    <xf numFmtId="0" fontId="36" fillId="0" borderId="0" xfId="1" applyFont="1" applyFill="1" applyAlignment="1" applyProtection="1"/>
    <xf numFmtId="0" fontId="33" fillId="0" borderId="0" xfId="0" applyFont="1" applyAlignment="1">
      <alignment textRotation="45" wrapText="1"/>
    </xf>
    <xf numFmtId="0" fontId="27" fillId="0" borderId="0" xfId="1" applyFont="1" applyAlignment="1" applyProtection="1"/>
    <xf numFmtId="0" fontId="0" fillId="0" borderId="0" xfId="0" applyAlignment="1">
      <alignment textRotation="45" wrapText="1"/>
    </xf>
    <xf numFmtId="0" fontId="14" fillId="0" borderId="0" xfId="0" applyFont="1" applyAlignment="1">
      <alignment horizontal="left" vertical="center"/>
    </xf>
    <xf numFmtId="0" fontId="13" fillId="0" borderId="0" xfId="0" applyFont="1" applyAlignment="1">
      <alignment horizontal="left"/>
    </xf>
    <xf numFmtId="0" fontId="37" fillId="0" borderId="0" xfId="0" applyFont="1" applyAlignment="1">
      <alignment horizontal="left"/>
    </xf>
    <xf numFmtId="0" fontId="38" fillId="6" borderId="0" xfId="0" applyFont="1" applyFill="1" applyAlignment="1">
      <alignment vertical="center"/>
    </xf>
    <xf numFmtId="0" fontId="40" fillId="0" borderId="0" xfId="1" applyFont="1" applyAlignment="1" applyProtection="1">
      <alignment horizontal="left" vertical="center"/>
    </xf>
    <xf numFmtId="0" fontId="14" fillId="0" borderId="0" xfId="0" applyFont="1" applyAlignment="1">
      <alignment vertical="center"/>
    </xf>
    <xf numFmtId="0" fontId="38" fillId="0" borderId="0" xfId="0" applyFont="1" applyAlignment="1">
      <alignment vertical="center"/>
    </xf>
    <xf numFmtId="0" fontId="13" fillId="0" borderId="0" xfId="0" applyFont="1" applyAlignment="1">
      <alignment vertical="center"/>
    </xf>
    <xf numFmtId="0" fontId="40" fillId="0" borderId="0" xfId="1" applyFont="1" applyFill="1" applyAlignment="1" applyProtection="1">
      <alignment horizontal="left" vertical="center"/>
    </xf>
    <xf numFmtId="0" fontId="39" fillId="0" borderId="0" xfId="1" applyFont="1" applyFill="1" applyBorder="1" applyAlignment="1" applyProtection="1">
      <alignment vertical="center"/>
    </xf>
    <xf numFmtId="0" fontId="29" fillId="0" borderId="0" xfId="1" applyFont="1" applyFill="1" applyBorder="1" applyAlignment="1" applyProtection="1">
      <alignment vertical="center"/>
    </xf>
    <xf numFmtId="0" fontId="41" fillId="0" borderId="0" xfId="0" applyFont="1"/>
    <xf numFmtId="0" fontId="39" fillId="0" borderId="0" xfId="1" applyFont="1" applyFill="1" applyBorder="1" applyAlignment="1" applyProtection="1">
      <alignment horizontal="left" vertical="center"/>
    </xf>
    <xf numFmtId="0" fontId="38" fillId="0" borderId="0" xfId="0" applyFont="1"/>
    <xf numFmtId="0" fontId="13" fillId="0" borderId="0" xfId="0" applyFont="1" applyAlignment="1">
      <alignment horizontal="left" vertical="center"/>
    </xf>
    <xf numFmtId="0" fontId="29" fillId="0" borderId="0" xfId="1" applyFont="1" applyAlignment="1" applyProtection="1">
      <alignment vertical="center"/>
    </xf>
    <xf numFmtId="0" fontId="0" fillId="0" borderId="0" xfId="0" applyAlignment="1">
      <alignment horizontal="left"/>
    </xf>
    <xf numFmtId="0" fontId="42" fillId="0" borderId="0" xfId="0" applyFont="1"/>
    <xf numFmtId="0" fontId="43" fillId="5" borderId="0" xfId="0" applyFont="1" applyFill="1"/>
    <xf numFmtId="0" fontId="38" fillId="6" borderId="0" xfId="0" applyFont="1" applyFill="1" applyAlignment="1">
      <alignment horizontal="center" vertical="center"/>
    </xf>
    <xf numFmtId="0" fontId="44" fillId="6" borderId="0" xfId="0" applyFont="1" applyFill="1" applyAlignment="1">
      <alignment vertical="center"/>
    </xf>
    <xf numFmtId="0" fontId="45" fillId="5" borderId="0" xfId="1" applyFont="1" applyFill="1" applyAlignment="1" applyProtection="1">
      <alignment vertical="center"/>
    </xf>
    <xf numFmtId="0" fontId="45" fillId="6" borderId="0" xfId="1" applyFont="1" applyFill="1" applyAlignment="1" applyProtection="1"/>
    <xf numFmtId="0" fontId="13" fillId="0" borderId="0" xfId="0" applyFont="1" applyAlignment="1">
      <alignment horizontal="center"/>
    </xf>
    <xf numFmtId="0" fontId="40" fillId="0" borderId="0" xfId="1" applyFont="1" applyAlignment="1" applyProtection="1">
      <alignment vertical="center"/>
    </xf>
    <xf numFmtId="0" fontId="40" fillId="0" borderId="0" xfId="1" applyFont="1" applyAlignment="1" applyProtection="1"/>
    <xf numFmtId="170" fontId="14" fillId="0" borderId="5" xfId="0" applyNumberFormat="1" applyFont="1" applyBorder="1"/>
    <xf numFmtId="0" fontId="25" fillId="4" borderId="15" xfId="0" applyFont="1" applyFill="1" applyBorder="1" applyAlignment="1">
      <alignment vertical="center"/>
    </xf>
    <xf numFmtId="0" fontId="25" fillId="4" borderId="9" xfId="0" applyFont="1" applyFill="1" applyBorder="1" applyAlignment="1">
      <alignment horizontal="right" vertical="center"/>
    </xf>
    <xf numFmtId="0" fontId="25" fillId="4" borderId="11" xfId="0" applyFont="1" applyFill="1" applyBorder="1" applyAlignment="1">
      <alignment horizontal="right" vertical="center"/>
    </xf>
    <xf numFmtId="0" fontId="25" fillId="4" borderId="16" xfId="0" applyFont="1" applyFill="1" applyBorder="1" applyAlignment="1">
      <alignment vertical="center"/>
    </xf>
    <xf numFmtId="2" fontId="25" fillId="4" borderId="17" xfId="0" applyNumberFormat="1" applyFont="1" applyFill="1" applyBorder="1" applyAlignment="1">
      <alignment horizontal="right" vertical="center"/>
    </xf>
    <xf numFmtId="3" fontId="14" fillId="0" borderId="5" xfId="0" applyNumberFormat="1" applyFont="1" applyBorder="1"/>
    <xf numFmtId="0" fontId="25" fillId="4" borderId="15" xfId="0" applyFont="1" applyFill="1" applyBorder="1" applyAlignment="1">
      <alignment horizontal="left" vertical="center"/>
    </xf>
    <xf numFmtId="0" fontId="25" fillId="4" borderId="16" xfId="0" applyFont="1" applyFill="1" applyBorder="1" applyAlignment="1">
      <alignment horizontal="left" vertical="center"/>
    </xf>
    <xf numFmtId="165" fontId="25" fillId="4" borderId="17" xfId="0" applyNumberFormat="1" applyFont="1" applyFill="1" applyBorder="1" applyAlignment="1">
      <alignment horizontal="right" vertical="center"/>
    </xf>
    <xf numFmtId="0" fontId="25" fillId="4" borderId="16" xfId="0" applyFont="1" applyFill="1" applyBorder="1"/>
    <xf numFmtId="1" fontId="25" fillId="4" borderId="17" xfId="0" applyNumberFormat="1" applyFont="1" applyFill="1" applyBorder="1" applyAlignment="1">
      <alignment horizontal="right" vertical="center" wrapText="1" readingOrder="1"/>
    </xf>
    <xf numFmtId="0" fontId="25" fillId="4" borderId="15" xfId="0" applyFont="1" applyFill="1" applyBorder="1" applyAlignment="1">
      <alignment horizontal="left" vertical="center" wrapText="1"/>
    </xf>
    <xf numFmtId="0" fontId="25" fillId="4" borderId="10" xfId="0" applyFont="1" applyFill="1" applyBorder="1" applyAlignment="1">
      <alignment horizontal="left" vertical="center" wrapText="1"/>
    </xf>
    <xf numFmtId="0" fontId="25" fillId="4" borderId="9" xfId="0" applyFont="1" applyFill="1" applyBorder="1" applyAlignment="1">
      <alignment horizontal="right" vertical="center" wrapText="1"/>
    </xf>
    <xf numFmtId="0" fontId="25" fillId="4" borderId="11" xfId="0" applyFont="1" applyFill="1" applyBorder="1" applyAlignment="1">
      <alignment horizontal="right" vertical="center" wrapText="1"/>
    </xf>
    <xf numFmtId="0" fontId="25" fillId="4" borderId="16" xfId="0" applyFont="1" applyFill="1" applyBorder="1" applyAlignment="1">
      <alignment horizontal="left" vertical="center" wrapText="1"/>
    </xf>
    <xf numFmtId="0" fontId="25" fillId="4" borderId="14" xfId="0" applyFont="1" applyFill="1" applyBorder="1" applyAlignment="1">
      <alignment horizontal="left" vertical="center" wrapText="1"/>
    </xf>
    <xf numFmtId="3" fontId="25" fillId="4" borderId="17" xfId="0" applyNumberFormat="1" applyFont="1" applyFill="1" applyBorder="1" applyAlignment="1">
      <alignment horizontal="right" vertical="center" wrapText="1"/>
    </xf>
    <xf numFmtId="3" fontId="25" fillId="4" borderId="13" xfId="0" applyNumberFormat="1" applyFont="1" applyFill="1" applyBorder="1" applyAlignment="1">
      <alignment horizontal="right" vertical="center" wrapText="1"/>
    </xf>
    <xf numFmtId="2" fontId="25" fillId="4" borderId="17" xfId="0" applyNumberFormat="1" applyFont="1" applyFill="1" applyBorder="1" applyAlignment="1">
      <alignment horizontal="right" vertical="center" wrapText="1"/>
    </xf>
    <xf numFmtId="0" fontId="14" fillId="0" borderId="16" xfId="0" applyFont="1" applyBorder="1"/>
    <xf numFmtId="9" fontId="14" fillId="0" borderId="17" xfId="4" applyFont="1" applyBorder="1" applyAlignment="1">
      <alignment horizontal="right" vertical="center"/>
    </xf>
    <xf numFmtId="2" fontId="14" fillId="0" borderId="5" xfId="0" applyNumberFormat="1" applyFont="1" applyBorder="1"/>
    <xf numFmtId="3" fontId="14" fillId="0" borderId="5" xfId="0" applyNumberFormat="1" applyFont="1" applyBorder="1" applyAlignment="1">
      <alignment horizontal="right"/>
    </xf>
    <xf numFmtId="0" fontId="25" fillId="4" borderId="9" xfId="0" applyFont="1" applyFill="1" applyBorder="1" applyAlignment="1">
      <alignment horizontal="right"/>
    </xf>
    <xf numFmtId="0" fontId="25" fillId="4" borderId="11" xfId="0" applyFont="1" applyFill="1" applyBorder="1" applyAlignment="1">
      <alignment horizontal="right"/>
    </xf>
    <xf numFmtId="3" fontId="25" fillId="4" borderId="17" xfId="0" applyNumberFormat="1" applyFont="1" applyFill="1" applyBorder="1" applyAlignment="1">
      <alignment horizontal="right" vertical="center"/>
    </xf>
    <xf numFmtId="3" fontId="25" fillId="4" borderId="13" xfId="0" applyNumberFormat="1" applyFont="1" applyFill="1" applyBorder="1" applyAlignment="1">
      <alignment horizontal="right" vertical="center"/>
    </xf>
    <xf numFmtId="0" fontId="25" fillId="4" borderId="11" xfId="0" applyFont="1" applyFill="1" applyBorder="1" applyAlignment="1">
      <alignment horizontal="left" vertical="center"/>
    </xf>
    <xf numFmtId="0" fontId="25" fillId="4" borderId="13" xfId="0" applyFont="1" applyFill="1" applyBorder="1" applyAlignment="1">
      <alignment horizontal="left" vertical="center"/>
    </xf>
    <xf numFmtId="0" fontId="14" fillId="0" borderId="16" xfId="0" applyFont="1" applyBorder="1" applyAlignment="1">
      <alignment horizontal="left" vertical="center"/>
    </xf>
    <xf numFmtId="0" fontId="14" fillId="0" borderId="17" xfId="0" applyFont="1" applyBorder="1" applyAlignment="1">
      <alignment horizontal="right" vertical="top"/>
    </xf>
    <xf numFmtId="1" fontId="5" fillId="0" borderId="17" xfId="0" applyNumberFormat="1" applyFont="1" applyBorder="1"/>
    <xf numFmtId="1" fontId="5" fillId="0" borderId="13" xfId="0" applyNumberFormat="1" applyFont="1" applyBorder="1"/>
    <xf numFmtId="3" fontId="14" fillId="0" borderId="17" xfId="0" applyNumberFormat="1" applyFont="1" applyBorder="1" applyAlignment="1">
      <alignment horizontal="right" vertical="center"/>
    </xf>
    <xf numFmtId="3" fontId="14" fillId="0" borderId="13" xfId="0" applyNumberFormat="1" applyFont="1" applyBorder="1" applyAlignment="1">
      <alignment horizontal="right" vertical="center"/>
    </xf>
    <xf numFmtId="49" fontId="25" fillId="4" borderId="10" xfId="0" applyNumberFormat="1" applyFont="1" applyFill="1" applyBorder="1" applyAlignment="1">
      <alignment horizontal="right" vertical="center" wrapText="1"/>
    </xf>
    <xf numFmtId="49" fontId="25" fillId="4" borderId="9" xfId="0" applyNumberFormat="1" applyFont="1" applyFill="1" applyBorder="1" applyAlignment="1">
      <alignment horizontal="right" vertical="center" wrapText="1"/>
    </xf>
    <xf numFmtId="49" fontId="25" fillId="4" borderId="11" xfId="0" applyNumberFormat="1" applyFont="1" applyFill="1" applyBorder="1" applyAlignment="1">
      <alignment horizontal="right" vertical="center" wrapText="1"/>
    </xf>
    <xf numFmtId="0" fontId="14" fillId="0" borderId="0" xfId="0" applyFont="1" applyAlignment="1">
      <alignment horizontal="left" vertical="center" wrapText="1"/>
    </xf>
    <xf numFmtId="1" fontId="14" fillId="0" borderId="12" xfId="0" applyNumberFormat="1" applyFont="1" applyBorder="1" applyAlignment="1">
      <alignment horizontal="left"/>
    </xf>
    <xf numFmtId="1" fontId="14" fillId="0" borderId="0" xfId="0" applyNumberFormat="1" applyFont="1" applyAlignment="1">
      <alignment horizontal="left"/>
    </xf>
    <xf numFmtId="1" fontId="14" fillId="0" borderId="15" xfId="0" applyNumberFormat="1" applyFont="1" applyBorder="1" applyAlignment="1">
      <alignment horizontal="left"/>
    </xf>
    <xf numFmtId="0" fontId="25" fillId="4" borderId="16" xfId="0" applyFont="1" applyFill="1" applyBorder="1" applyAlignment="1">
      <alignment horizontal="left" vertical="top" wrapText="1"/>
    </xf>
    <xf numFmtId="168" fontId="25" fillId="4" borderId="14" xfId="0" applyNumberFormat="1" applyFont="1" applyFill="1" applyBorder="1" applyAlignment="1">
      <alignment horizontal="right" vertical="center" wrapText="1"/>
    </xf>
    <xf numFmtId="168" fontId="14" fillId="0" borderId="5" xfId="0" applyNumberFormat="1" applyFont="1" applyBorder="1"/>
    <xf numFmtId="0" fontId="25" fillId="4" borderId="15" xfId="0" applyFont="1" applyFill="1" applyBorder="1" applyAlignment="1">
      <alignment horizontal="left" vertical="top" wrapText="1"/>
    </xf>
    <xf numFmtId="0" fontId="25" fillId="4" borderId="9" xfId="0" applyFont="1" applyFill="1" applyBorder="1" applyAlignment="1">
      <alignment horizontal="right" vertical="top" wrapText="1"/>
    </xf>
    <xf numFmtId="0" fontId="25" fillId="4" borderId="16" xfId="0" applyFont="1" applyFill="1" applyBorder="1" applyAlignment="1">
      <alignment horizontal="left" vertical="top"/>
    </xf>
    <xf numFmtId="3" fontId="25" fillId="4" borderId="17" xfId="0" applyNumberFormat="1" applyFont="1" applyFill="1" applyBorder="1" applyAlignment="1">
      <alignment horizontal="right" vertical="top"/>
    </xf>
    <xf numFmtId="0" fontId="14" fillId="0" borderId="6" xfId="2" applyFont="1" applyBorder="1" applyAlignment="1">
      <alignment horizontal="left" vertical="center"/>
    </xf>
    <xf numFmtId="3" fontId="14" fillId="0" borderId="5" xfId="3" applyNumberFormat="1" applyFont="1" applyBorder="1" applyAlignment="1">
      <alignment horizontal="right" vertical="center"/>
    </xf>
    <xf numFmtId="9" fontId="14" fillId="0" borderId="5" xfId="3" applyNumberFormat="1" applyFont="1" applyBorder="1" applyAlignment="1">
      <alignment horizontal="right" vertical="center"/>
    </xf>
    <xf numFmtId="0" fontId="14" fillId="0" borderId="16" xfId="3" applyFont="1" applyBorder="1"/>
    <xf numFmtId="9" fontId="14" fillId="0" borderId="17" xfId="3" applyNumberFormat="1" applyFont="1" applyBorder="1" applyAlignment="1">
      <alignment horizontal="right" vertical="center"/>
    </xf>
    <xf numFmtId="9" fontId="14" fillId="0" borderId="13" xfId="3" applyNumberFormat="1" applyFont="1" applyBorder="1" applyAlignment="1">
      <alignment horizontal="right" vertical="center"/>
    </xf>
    <xf numFmtId="165" fontId="14" fillId="0" borderId="5" xfId="0" applyNumberFormat="1" applyFont="1" applyBorder="1"/>
    <xf numFmtId="165" fontId="14" fillId="0" borderId="17" xfId="3" applyNumberFormat="1" applyFont="1" applyBorder="1" applyAlignment="1">
      <alignment horizontal="right" vertical="center"/>
    </xf>
    <xf numFmtId="0" fontId="14" fillId="0" borderId="17" xfId="0" applyFont="1" applyBorder="1"/>
    <xf numFmtId="165" fontId="14" fillId="0" borderId="17" xfId="0" applyNumberFormat="1" applyFont="1" applyBorder="1"/>
    <xf numFmtId="165" fontId="14" fillId="0" borderId="13" xfId="0" applyNumberFormat="1" applyFont="1" applyBorder="1"/>
    <xf numFmtId="168" fontId="14" fillId="2" borderId="5" xfId="3" applyNumberFormat="1" applyFont="1" applyFill="1" applyBorder="1" applyAlignment="1">
      <alignment horizontal="right" vertical="center"/>
    </xf>
    <xf numFmtId="0" fontId="14" fillId="2" borderId="16" xfId="3" applyFont="1" applyFill="1" applyBorder="1" applyAlignment="1">
      <alignment vertical="center"/>
    </xf>
    <xf numFmtId="0" fontId="14" fillId="2" borderId="17" xfId="3" applyFont="1" applyFill="1" applyBorder="1" applyAlignment="1">
      <alignment horizontal="right" vertical="center"/>
    </xf>
    <xf numFmtId="165" fontId="14" fillId="2" borderId="17" xfId="3" applyNumberFormat="1" applyFont="1" applyFill="1" applyBorder="1" applyAlignment="1">
      <alignment horizontal="right" vertical="center"/>
    </xf>
    <xf numFmtId="168" fontId="14" fillId="2" borderId="17" xfId="3" applyNumberFormat="1" applyFont="1" applyFill="1" applyBorder="1" applyAlignment="1">
      <alignment horizontal="right" vertical="center"/>
    </xf>
    <xf numFmtId="0" fontId="14" fillId="0" borderId="17" xfId="0" applyFont="1" applyBorder="1" applyAlignment="1">
      <alignment horizontal="right"/>
    </xf>
    <xf numFmtId="168" fontId="14" fillId="0" borderId="17" xfId="0" applyNumberFormat="1" applyFont="1" applyBorder="1"/>
    <xf numFmtId="168" fontId="14" fillId="2" borderId="13" xfId="3" applyNumberFormat="1" applyFont="1" applyFill="1" applyBorder="1" applyAlignment="1">
      <alignment horizontal="right" vertical="center"/>
    </xf>
    <xf numFmtId="0" fontId="5" fillId="0" borderId="0" xfId="0" applyFont="1" applyAlignment="1">
      <alignment horizontal="right"/>
    </xf>
    <xf numFmtId="0" fontId="25" fillId="4" borderId="10" xfId="3" applyFont="1" applyFill="1" applyBorder="1" applyAlignment="1">
      <alignment horizontal="left" vertical="center" wrapText="1"/>
    </xf>
    <xf numFmtId="0" fontId="25" fillId="4" borderId="14" xfId="3" applyFont="1" applyFill="1" applyBorder="1" applyAlignment="1">
      <alignment horizontal="left" vertical="center" wrapText="1"/>
    </xf>
    <xf numFmtId="3" fontId="25" fillId="4" borderId="17" xfId="3" applyNumberFormat="1" applyFont="1" applyFill="1" applyBorder="1" applyAlignment="1">
      <alignment horizontal="right" vertical="center" wrapText="1"/>
    </xf>
    <xf numFmtId="0" fontId="25" fillId="4" borderId="17" xfId="3" applyFont="1" applyFill="1" applyBorder="1" applyAlignment="1">
      <alignment horizontal="right" vertical="center" wrapText="1"/>
    </xf>
    <xf numFmtId="3" fontId="25" fillId="4" borderId="13" xfId="3" applyNumberFormat="1" applyFont="1" applyFill="1" applyBorder="1" applyAlignment="1">
      <alignment horizontal="right" vertical="center" wrapText="1"/>
    </xf>
    <xf numFmtId="1" fontId="14" fillId="0" borderId="5" xfId="0" applyNumberFormat="1" applyFont="1" applyBorder="1" applyAlignment="1">
      <alignment horizontal="right" vertical="center"/>
    </xf>
    <xf numFmtId="1" fontId="25" fillId="4" borderId="17" xfId="0" applyNumberFormat="1" applyFont="1" applyFill="1" applyBorder="1" applyAlignment="1">
      <alignment horizontal="right" vertical="center"/>
    </xf>
    <xf numFmtId="2" fontId="14" fillId="0" borderId="5" xfId="0" applyNumberFormat="1" applyFont="1" applyBorder="1" applyAlignment="1">
      <alignment horizontal="right" vertical="center"/>
    </xf>
    <xf numFmtId="2" fontId="14" fillId="0" borderId="17" xfId="0" applyNumberFormat="1" applyFont="1" applyBorder="1" applyAlignment="1">
      <alignment horizontal="right" vertical="center"/>
    </xf>
    <xf numFmtId="2" fontId="14" fillId="0" borderId="13" xfId="0" applyNumberFormat="1" applyFont="1" applyBorder="1" applyAlignment="1">
      <alignment horizontal="right" vertical="center"/>
    </xf>
    <xf numFmtId="0" fontId="6" fillId="4" borderId="9" xfId="0" applyFont="1" applyFill="1" applyBorder="1" applyAlignment="1">
      <alignment horizontal="right" vertical="center"/>
    </xf>
    <xf numFmtId="2" fontId="5" fillId="0" borderId="13" xfId="0" applyNumberFormat="1" applyFont="1" applyBorder="1" applyAlignment="1">
      <alignment horizontal="right" vertical="center"/>
    </xf>
    <xf numFmtId="3" fontId="14" fillId="3" borderId="5" xfId="19" applyNumberFormat="1" applyFont="1" applyFill="1" applyBorder="1"/>
    <xf numFmtId="3" fontId="14" fillId="0" borderId="17" xfId="0" applyNumberFormat="1" applyFont="1" applyBorder="1" applyAlignment="1">
      <alignment horizontal="right"/>
    </xf>
    <xf numFmtId="3" fontId="14" fillId="0" borderId="17" xfId="0" applyNumberFormat="1" applyFont="1" applyBorder="1"/>
    <xf numFmtId="3" fontId="14" fillId="0" borderId="13" xfId="0" applyNumberFormat="1" applyFont="1" applyBorder="1"/>
    <xf numFmtId="0" fontId="38" fillId="0" borderId="0" xfId="0" applyFont="1" applyAlignment="1">
      <alignment horizontal="center" vertical="center"/>
    </xf>
    <xf numFmtId="0" fontId="14" fillId="0" borderId="15" xfId="0" applyFont="1" applyBorder="1" applyAlignment="1">
      <alignment horizontal="left" vertical="center"/>
    </xf>
    <xf numFmtId="0" fontId="14" fillId="0" borderId="11" xfId="0" applyFont="1" applyBorder="1" applyAlignment="1">
      <alignment horizontal="left" vertical="center"/>
    </xf>
    <xf numFmtId="0" fontId="25" fillId="4" borderId="6" xfId="0" applyFont="1" applyFill="1" applyBorder="1" applyAlignment="1">
      <alignment horizontal="left" vertical="center"/>
    </xf>
    <xf numFmtId="2" fontId="14" fillId="0" borderId="9" xfId="0" applyNumberFormat="1" applyFont="1" applyBorder="1" applyAlignment="1">
      <alignment horizontal="right" vertical="center"/>
    </xf>
    <xf numFmtId="0" fontId="25" fillId="4" borderId="10" xfId="0" applyFont="1" applyFill="1" applyBorder="1" applyAlignment="1">
      <alignment horizontal="right" vertical="center"/>
    </xf>
    <xf numFmtId="2" fontId="14" fillId="0" borderId="0" xfId="0" applyNumberFormat="1" applyFont="1" applyAlignment="1">
      <alignment horizontal="left" vertical="center"/>
    </xf>
    <xf numFmtId="0" fontId="14" fillId="0" borderId="5" xfId="0" applyFont="1" applyBorder="1"/>
    <xf numFmtId="0" fontId="25" fillId="4" borderId="7" xfId="0" applyFont="1" applyFill="1" applyBorder="1" applyAlignment="1">
      <alignment horizontal="left" vertical="center"/>
    </xf>
    <xf numFmtId="2" fontId="14" fillId="0" borderId="6" xfId="0" applyNumberFormat="1" applyFont="1" applyBorder="1" applyAlignment="1">
      <alignment horizontal="left" vertical="center"/>
    </xf>
    <xf numFmtId="0" fontId="25" fillId="4" borderId="3" xfId="0" applyFont="1" applyFill="1" applyBorder="1" applyAlignment="1">
      <alignment horizontal="right" vertical="center"/>
    </xf>
    <xf numFmtId="2" fontId="5" fillId="0" borderId="18" xfId="0" applyNumberFormat="1" applyFont="1" applyBorder="1" applyAlignment="1">
      <alignment horizontal="right" vertical="center"/>
    </xf>
    <xf numFmtId="2" fontId="5" fillId="0" borderId="18" xfId="0" applyNumberFormat="1" applyFont="1" applyBorder="1"/>
    <xf numFmtId="3" fontId="14" fillId="0" borderId="7" xfId="0" applyNumberFormat="1" applyFont="1" applyBorder="1" applyAlignment="1">
      <alignment horizontal="right"/>
    </xf>
    <xf numFmtId="0" fontId="25" fillId="4" borderId="7" xfId="0" applyFont="1" applyFill="1" applyBorder="1" applyAlignment="1">
      <alignment vertical="center"/>
    </xf>
    <xf numFmtId="3" fontId="14" fillId="0" borderId="7" xfId="0" applyNumberFormat="1" applyFont="1" applyBorder="1"/>
    <xf numFmtId="3" fontId="14" fillId="0" borderId="7" xfId="0" applyNumberFormat="1" applyFont="1" applyBorder="1" applyAlignment="1">
      <alignment horizontal="right" vertical="center"/>
    </xf>
    <xf numFmtId="3" fontId="25" fillId="4" borderId="14" xfId="0" applyNumberFormat="1" applyFont="1" applyFill="1" applyBorder="1" applyAlignment="1">
      <alignment vertical="center"/>
    </xf>
    <xf numFmtId="0" fontId="14" fillId="0" borderId="5" xfId="0" applyFont="1" applyBorder="1" applyAlignment="1">
      <alignment vertical="center"/>
    </xf>
    <xf numFmtId="0" fontId="14" fillId="0" borderId="7" xfId="0" applyFont="1" applyBorder="1" applyAlignment="1">
      <alignment horizontal="left" vertical="center"/>
    </xf>
    <xf numFmtId="0" fontId="25" fillId="4" borderId="5" xfId="0" applyFont="1" applyFill="1" applyBorder="1" applyAlignment="1">
      <alignment vertical="center"/>
    </xf>
    <xf numFmtId="0" fontId="6" fillId="4" borderId="10" xfId="0" applyFont="1" applyFill="1" applyBorder="1" applyAlignment="1">
      <alignment horizontal="right" vertical="center"/>
    </xf>
    <xf numFmtId="2" fontId="5" fillId="0" borderId="12" xfId="0" applyNumberFormat="1" applyFont="1" applyBorder="1" applyAlignment="1">
      <alignment horizontal="right" vertical="center"/>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3" fontId="14" fillId="0" borderId="9" xfId="0" applyNumberFormat="1" applyFont="1" applyBorder="1"/>
    <xf numFmtId="2" fontId="0" fillId="0" borderId="0" xfId="0" applyNumberFormat="1"/>
    <xf numFmtId="0" fontId="52" fillId="4" borderId="9" xfId="0" applyFont="1" applyFill="1" applyBorder="1" applyAlignment="1">
      <alignment horizontal="right" vertical="center"/>
    </xf>
    <xf numFmtId="168" fontId="53" fillId="2" borderId="9" xfId="3" applyNumberFormat="1" applyFont="1" applyFill="1" applyBorder="1" applyAlignment="1">
      <alignment horizontal="right" vertical="center"/>
    </xf>
    <xf numFmtId="168" fontId="53" fillId="2" borderId="17" xfId="3" applyNumberFormat="1" applyFont="1" applyFill="1" applyBorder="1" applyAlignment="1">
      <alignment horizontal="right" vertical="center"/>
    </xf>
    <xf numFmtId="49" fontId="52" fillId="4" borderId="9" xfId="0" applyNumberFormat="1" applyFont="1" applyFill="1" applyBorder="1" applyAlignment="1">
      <alignment horizontal="right" vertical="center" wrapText="1"/>
    </xf>
    <xf numFmtId="0" fontId="54" fillId="0" borderId="0" xfId="41" applyBorder="1" applyAlignment="1">
      <alignment horizontal="left" vertical="center"/>
    </xf>
    <xf numFmtId="0" fontId="54" fillId="0" borderId="0" xfId="41" applyBorder="1"/>
    <xf numFmtId="0" fontId="25" fillId="0" borderId="0" xfId="42" applyBorder="1"/>
    <xf numFmtId="0" fontId="54" fillId="0" borderId="0" xfId="41" applyFill="1" applyBorder="1" applyAlignment="1">
      <alignment horizontal="left" vertical="top"/>
    </xf>
    <xf numFmtId="0" fontId="54" fillId="0" borderId="0" xfId="41" applyFill="1" applyBorder="1" applyAlignment="1">
      <alignment vertical="center"/>
    </xf>
    <xf numFmtId="0" fontId="55" fillId="0" borderId="21" xfId="0" applyFont="1" applyBorder="1" applyAlignment="1">
      <alignment horizontal="left" vertical="center"/>
    </xf>
    <xf numFmtId="9" fontId="14" fillId="0" borderId="0" xfId="3" applyNumberFormat="1" applyFont="1" applyAlignment="1">
      <alignment horizontal="right" vertical="center"/>
    </xf>
    <xf numFmtId="0" fontId="14" fillId="4" borderId="15" xfId="0" applyFont="1" applyFill="1" applyBorder="1" applyAlignment="1">
      <alignment horizontal="left" vertical="center"/>
    </xf>
    <xf numFmtId="0" fontId="25" fillId="4" borderId="5" xfId="0" applyFont="1" applyFill="1" applyBorder="1" applyAlignment="1">
      <alignment horizontal="left" vertical="center"/>
    </xf>
    <xf numFmtId="49" fontId="25" fillId="4" borderId="15" xfId="0" applyNumberFormat="1" applyFont="1" applyFill="1" applyBorder="1" applyAlignment="1">
      <alignment horizontal="left" vertical="center" wrapText="1"/>
    </xf>
    <xf numFmtId="49" fontId="25" fillId="4" borderId="15" xfId="0" applyNumberFormat="1" applyFont="1" applyFill="1" applyBorder="1" applyAlignment="1">
      <alignment horizontal="left" vertical="center"/>
    </xf>
    <xf numFmtId="0" fontId="56" fillId="5" borderId="0" xfId="1" applyFont="1" applyFill="1" applyAlignment="1" applyProtection="1">
      <alignment horizontal="left" vertical="center"/>
    </xf>
    <xf numFmtId="0" fontId="52" fillId="4" borderId="9" xfId="0" applyFont="1" applyFill="1" applyBorder="1" applyAlignment="1">
      <alignment horizontal="right" vertical="center" wrapText="1"/>
    </xf>
    <xf numFmtId="174" fontId="14" fillId="0" borderId="0" xfId="3" applyNumberFormat="1" applyFont="1" applyAlignment="1">
      <alignment horizontal="right" vertical="center"/>
    </xf>
    <xf numFmtId="165" fontId="53" fillId="0" borderId="9" xfId="0" applyNumberFormat="1" applyFont="1" applyBorder="1"/>
    <xf numFmtId="175" fontId="0" fillId="0" borderId="0" xfId="0" applyNumberFormat="1"/>
    <xf numFmtId="165" fontId="0" fillId="0" borderId="0" xfId="0" applyNumberFormat="1"/>
    <xf numFmtId="165" fontId="17" fillId="0" borderId="0" xfId="0" applyNumberFormat="1" applyFont="1"/>
    <xf numFmtId="2" fontId="17" fillId="0" borderId="0" xfId="0" applyNumberFormat="1" applyFont="1"/>
    <xf numFmtId="177" fontId="5" fillId="0" borderId="0" xfId="39" applyNumberFormat="1" applyFont="1"/>
    <xf numFmtId="165" fontId="53" fillId="0" borderId="17" xfId="0" applyNumberFormat="1" applyFont="1" applyBorder="1"/>
    <xf numFmtId="2" fontId="53" fillId="0" borderId="3" xfId="0" applyNumberFormat="1" applyFont="1" applyBorder="1" applyAlignment="1">
      <alignment horizontal="right" vertical="center"/>
    </xf>
    <xf numFmtId="2" fontId="53" fillId="0" borderId="9" xfId="0" applyNumberFormat="1" applyFont="1" applyBorder="1" applyAlignment="1">
      <alignment horizontal="right" vertical="center"/>
    </xf>
    <xf numFmtId="2" fontId="53" fillId="0" borderId="17" xfId="0" applyNumberFormat="1" applyFont="1" applyBorder="1" applyAlignment="1">
      <alignment horizontal="right" vertical="center"/>
    </xf>
    <xf numFmtId="178" fontId="25" fillId="4" borderId="9" xfId="3" applyNumberFormat="1" applyFont="1" applyFill="1" applyBorder="1" applyAlignment="1">
      <alignment horizontal="right" vertical="center" wrapText="1"/>
    </xf>
    <xf numFmtId="178" fontId="25" fillId="4" borderId="11" xfId="3" quotePrefix="1" applyNumberFormat="1" applyFont="1" applyFill="1" applyBorder="1" applyAlignment="1">
      <alignment horizontal="right" vertical="center" wrapText="1"/>
    </xf>
    <xf numFmtId="178" fontId="25" fillId="4" borderId="9" xfId="3" quotePrefix="1" applyNumberFormat="1" applyFont="1" applyFill="1" applyBorder="1" applyAlignment="1">
      <alignment horizontal="right" vertical="center" wrapText="1"/>
    </xf>
    <xf numFmtId="0" fontId="25" fillId="0" borderId="0" xfId="41" applyFont="1" applyBorder="1" applyAlignment="1">
      <alignment horizontal="left" vertical="center"/>
    </xf>
    <xf numFmtId="1" fontId="25" fillId="0" borderId="0" xfId="0" applyNumberFormat="1" applyFont="1" applyAlignment="1">
      <alignment horizontal="right" vertical="center" wrapText="1" readingOrder="1"/>
    </xf>
    <xf numFmtId="169" fontId="0" fillId="0" borderId="0" xfId="0" applyNumberFormat="1"/>
    <xf numFmtId="0" fontId="54" fillId="0" borderId="0" xfId="41" applyFill="1" applyBorder="1"/>
    <xf numFmtId="0" fontId="34" fillId="0" borderId="0" xfId="1" applyFont="1" applyFill="1" applyAlignment="1" applyProtection="1"/>
    <xf numFmtId="0" fontId="14" fillId="0" borderId="5" xfId="0" applyFont="1" applyBorder="1" applyAlignment="1">
      <alignment horizontal="left" vertical="top" wrapText="1"/>
    </xf>
    <xf numFmtId="0" fontId="14" fillId="0" borderId="7" xfId="0" applyFont="1" applyBorder="1" applyAlignment="1">
      <alignment horizontal="left" vertical="top" wrapText="1"/>
    </xf>
    <xf numFmtId="169" fontId="14" fillId="0" borderId="14" xfId="39" applyNumberFormat="1" applyFont="1" applyFill="1" applyBorder="1" applyAlignment="1">
      <alignment horizontal="right" vertical="center"/>
    </xf>
    <xf numFmtId="169" fontId="14" fillId="0" borderId="17" xfId="39" applyNumberFormat="1" applyFont="1" applyFill="1" applyBorder="1" applyAlignment="1">
      <alignment horizontal="right" vertical="center"/>
    </xf>
    <xf numFmtId="169" fontId="14" fillId="0" borderId="13" xfId="39" applyNumberFormat="1" applyFont="1" applyFill="1" applyBorder="1" applyAlignment="1">
      <alignment horizontal="right" vertical="center"/>
    </xf>
    <xf numFmtId="169" fontId="48" fillId="0" borderId="18" xfId="39" applyNumberFormat="1" applyFont="1" applyFill="1" applyBorder="1" applyAlignment="1">
      <alignment horizontal="right" vertical="center"/>
    </xf>
    <xf numFmtId="169" fontId="53" fillId="0" borderId="18" xfId="39" applyNumberFormat="1" applyFont="1" applyFill="1" applyBorder="1" applyAlignment="1">
      <alignment horizontal="right" vertical="center"/>
    </xf>
    <xf numFmtId="9" fontId="14" fillId="0" borderId="5" xfId="4" applyFont="1" applyBorder="1"/>
    <xf numFmtId="9" fontId="14" fillId="0" borderId="13" xfId="4" applyFont="1" applyBorder="1"/>
    <xf numFmtId="9" fontId="14" fillId="0" borderId="9" xfId="4" applyFont="1" applyBorder="1" applyAlignment="1">
      <alignment horizontal="right" vertical="center"/>
    </xf>
    <xf numFmtId="9" fontId="53" fillId="0" borderId="9" xfId="4" applyFont="1" applyBorder="1" applyAlignment="1">
      <alignment horizontal="right" vertical="center"/>
    </xf>
    <xf numFmtId="9" fontId="53" fillId="0" borderId="3" xfId="4" applyFont="1" applyBorder="1" applyAlignment="1">
      <alignment horizontal="right" vertical="center"/>
    </xf>
    <xf numFmtId="167" fontId="0" fillId="0" borderId="0" xfId="4" applyNumberFormat="1" applyFont="1"/>
    <xf numFmtId="167" fontId="14" fillId="0" borderId="17" xfId="4" applyNumberFormat="1" applyFont="1" applyBorder="1" applyAlignment="1">
      <alignment horizontal="right" vertical="center"/>
    </xf>
    <xf numFmtId="167" fontId="53" fillId="0" borderId="17" xfId="4" applyNumberFormat="1" applyFont="1" applyBorder="1" applyAlignment="1">
      <alignment horizontal="right" vertical="center"/>
    </xf>
    <xf numFmtId="176" fontId="63" fillId="0" borderId="3" xfId="0" applyNumberFormat="1" applyFont="1" applyBorder="1" applyAlignment="1">
      <alignment horizontal="right" vertical="center"/>
    </xf>
    <xf numFmtId="176" fontId="14" fillId="0" borderId="3" xfId="0" applyNumberFormat="1" applyFont="1" applyBorder="1" applyAlignment="1">
      <alignment horizontal="right" vertical="center" wrapText="1"/>
    </xf>
    <xf numFmtId="0" fontId="64" fillId="4" borderId="9" xfId="0" applyFont="1" applyFill="1" applyBorder="1" applyAlignment="1">
      <alignment horizontal="right" vertical="center"/>
    </xf>
    <xf numFmtId="0" fontId="64" fillId="4" borderId="9" xfId="0" applyFont="1" applyFill="1" applyBorder="1" applyAlignment="1">
      <alignment horizontal="right" vertical="center" wrapText="1"/>
    </xf>
    <xf numFmtId="0" fontId="14" fillId="0" borderId="9" xfId="0" applyFont="1" applyBorder="1"/>
    <xf numFmtId="168" fontId="14" fillId="2" borderId="9" xfId="3" applyNumberFormat="1" applyFont="1" applyFill="1" applyBorder="1" applyAlignment="1">
      <alignment horizontal="right" vertical="center"/>
    </xf>
    <xf numFmtId="0" fontId="17" fillId="0" borderId="0" xfId="0" applyFont="1"/>
    <xf numFmtId="0" fontId="17" fillId="0" borderId="0" xfId="0" applyFont="1" applyAlignment="1">
      <alignment horizontal="right"/>
    </xf>
    <xf numFmtId="3" fontId="25" fillId="4" borderId="17" xfId="0" applyNumberFormat="1" applyFont="1" applyFill="1" applyBorder="1"/>
    <xf numFmtId="3" fontId="65" fillId="12" borderId="3" xfId="0" applyNumberFormat="1" applyFont="1" applyFill="1" applyBorder="1"/>
    <xf numFmtId="3" fontId="13" fillId="0" borderId="3" xfId="0" applyNumberFormat="1" applyFont="1" applyBorder="1"/>
    <xf numFmtId="1" fontId="25" fillId="4" borderId="13" xfId="0" applyNumberFormat="1" applyFont="1" applyFill="1" applyBorder="1" applyAlignment="1">
      <alignment horizontal="right" vertical="center"/>
    </xf>
    <xf numFmtId="0" fontId="66" fillId="0" borderId="0" xfId="1" applyFont="1" applyAlignment="1" applyProtection="1"/>
    <xf numFmtId="3" fontId="14" fillId="0" borderId="5" xfId="0" applyNumberFormat="1" applyFont="1" applyBorder="1" applyAlignment="1">
      <alignment horizontal="right" readingOrder="1"/>
    </xf>
    <xf numFmtId="165" fontId="25" fillId="4" borderId="13" xfId="0" applyNumberFormat="1" applyFont="1" applyFill="1" applyBorder="1" applyAlignment="1">
      <alignment horizontal="right" vertical="center"/>
    </xf>
    <xf numFmtId="165" fontId="25" fillId="4" borderId="3" xfId="0" applyNumberFormat="1" applyFont="1" applyFill="1" applyBorder="1" applyAlignment="1">
      <alignment horizontal="right" vertical="center"/>
    </xf>
    <xf numFmtId="0" fontId="67" fillId="0" borderId="0" xfId="0" applyFont="1"/>
    <xf numFmtId="0" fontId="67" fillId="0" borderId="0" xfId="0" applyFont="1" applyAlignment="1">
      <alignment horizontal="left" vertical="center"/>
    </xf>
    <xf numFmtId="2" fontId="5" fillId="0" borderId="14" xfId="0" applyNumberFormat="1" applyFont="1" applyBorder="1" applyAlignment="1">
      <alignment horizontal="left" vertical="center"/>
    </xf>
    <xf numFmtId="2" fontId="55" fillId="0" borderId="0" xfId="0" applyNumberFormat="1" applyFont="1" applyAlignment="1">
      <alignment horizontal="left" vertical="center"/>
    </xf>
    <xf numFmtId="2" fontId="55" fillId="0" borderId="0" xfId="0" applyNumberFormat="1" applyFont="1" applyAlignment="1">
      <alignment horizontal="right" vertical="center"/>
    </xf>
    <xf numFmtId="2" fontId="55" fillId="0" borderId="0" xfId="0" applyNumberFormat="1" applyFont="1"/>
    <xf numFmtId="3" fontId="25" fillId="4" borderId="13" xfId="0" applyNumberFormat="1" applyFont="1" applyFill="1" applyBorder="1" applyAlignment="1">
      <alignment horizontal="right" vertical="top"/>
    </xf>
    <xf numFmtId="0" fontId="25" fillId="4" borderId="3" xfId="0" applyFont="1" applyFill="1" applyBorder="1" applyAlignment="1">
      <alignment horizontal="right"/>
    </xf>
    <xf numFmtId="0" fontId="63" fillId="0" borderId="0" xfId="44" applyFont="1"/>
    <xf numFmtId="0" fontId="68" fillId="0" borderId="0" xfId="44" applyFont="1"/>
    <xf numFmtId="0" fontId="63" fillId="0" borderId="0" xfId="45" applyFont="1" applyAlignment="1">
      <alignment horizontal="left" vertical="top" wrapText="1"/>
    </xf>
    <xf numFmtId="0" fontId="69" fillId="0" borderId="0" xfId="47" applyFont="1" applyAlignment="1">
      <alignment wrapText="1"/>
    </xf>
    <xf numFmtId="0" fontId="63" fillId="0" borderId="0" xfId="45" applyFont="1" applyFill="1" applyAlignment="1">
      <alignment wrapText="1"/>
    </xf>
    <xf numFmtId="0" fontId="63" fillId="0" borderId="0" xfId="44" applyFont="1" applyAlignment="1">
      <alignment horizontal="left" vertical="top" wrapText="1"/>
    </xf>
    <xf numFmtId="0" fontId="63" fillId="0" borderId="0" xfId="45" applyFont="1" applyFill="1"/>
    <xf numFmtId="0" fontId="70" fillId="0" borderId="0" xfId="47" applyFont="1"/>
    <xf numFmtId="0" fontId="63" fillId="0" borderId="0" xfId="44" applyFont="1" applyAlignment="1">
      <alignment wrapText="1"/>
    </xf>
    <xf numFmtId="0" fontId="71" fillId="0" borderId="0" xfId="1" applyFont="1" applyAlignment="1" applyProtection="1"/>
    <xf numFmtId="0" fontId="63" fillId="0" borderId="0" xfId="45" applyFont="1" applyAlignment="1">
      <alignment wrapText="1"/>
    </xf>
    <xf numFmtId="0" fontId="72" fillId="0" borderId="0" xfId="43" applyFont="1" applyAlignment="1">
      <alignment vertical="center" wrapText="1"/>
    </xf>
    <xf numFmtId="0" fontId="69" fillId="0" borderId="23" xfId="0" applyFont="1" applyBorder="1" applyAlignment="1">
      <alignment vertical="center"/>
    </xf>
    <xf numFmtId="0" fontId="70" fillId="0" borderId="23"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23" xfId="0" applyFont="1" applyBorder="1" applyAlignment="1">
      <alignment vertical="center"/>
    </xf>
    <xf numFmtId="0" fontId="68" fillId="7" borderId="23" xfId="0" applyFont="1" applyFill="1" applyBorder="1" applyAlignment="1">
      <alignment vertical="center"/>
    </xf>
    <xf numFmtId="0" fontId="68" fillId="8" borderId="23" xfId="0" applyFont="1" applyFill="1" applyBorder="1" applyAlignment="1">
      <alignment vertical="center"/>
    </xf>
    <xf numFmtId="0" fontId="68" fillId="8" borderId="25" xfId="0" applyFont="1" applyFill="1" applyBorder="1" applyAlignment="1">
      <alignment vertical="center"/>
    </xf>
    <xf numFmtId="0" fontId="73" fillId="9" borderId="25" xfId="0" applyFont="1" applyFill="1" applyBorder="1" applyAlignment="1">
      <alignment vertical="center"/>
    </xf>
    <xf numFmtId="0" fontId="63" fillId="0" borderId="23" xfId="0" applyFont="1" applyBorder="1" applyAlignment="1">
      <alignment vertical="center"/>
    </xf>
    <xf numFmtId="0" fontId="63" fillId="0" borderId="25" xfId="0" applyFont="1" applyBorder="1" applyAlignment="1">
      <alignment vertical="center"/>
    </xf>
    <xf numFmtId="0" fontId="68" fillId="0" borderId="23" xfId="0" applyFont="1" applyBorder="1" applyAlignment="1">
      <alignment vertical="center"/>
    </xf>
    <xf numFmtId="0" fontId="73" fillId="10" borderId="23" xfId="0" applyFont="1" applyFill="1" applyBorder="1" applyAlignment="1">
      <alignment vertical="center"/>
    </xf>
    <xf numFmtId="0" fontId="68" fillId="11" borderId="25" xfId="0" applyFont="1" applyFill="1" applyBorder="1" applyAlignment="1">
      <alignment vertical="center"/>
    </xf>
    <xf numFmtId="0" fontId="70" fillId="0" borderId="22" xfId="0" applyFont="1" applyBorder="1" applyAlignment="1">
      <alignment vertical="center"/>
    </xf>
    <xf numFmtId="0" fontId="70" fillId="0" borderId="22" xfId="0" applyFont="1" applyBorder="1" applyAlignment="1">
      <alignment horizontal="center" vertical="center" wrapText="1"/>
    </xf>
    <xf numFmtId="0" fontId="70" fillId="0" borderId="24" xfId="0" applyFont="1" applyBorder="1" applyAlignment="1">
      <alignment horizontal="center" vertical="center" wrapText="1"/>
    </xf>
    <xf numFmtId="0" fontId="73" fillId="10" borderId="23" xfId="0" applyFont="1" applyFill="1" applyBorder="1" applyAlignment="1">
      <alignment vertical="center" wrapText="1"/>
    </xf>
    <xf numFmtId="0" fontId="68" fillId="11" borderId="25" xfId="0" applyFont="1" applyFill="1" applyBorder="1" applyAlignment="1">
      <alignment vertical="center" wrapText="1"/>
    </xf>
    <xf numFmtId="0" fontId="68" fillId="8" borderId="23" xfId="0" applyFont="1" applyFill="1" applyBorder="1" applyAlignment="1">
      <alignment vertical="center" wrapText="1"/>
    </xf>
    <xf numFmtId="0" fontId="68" fillId="8" borderId="25" xfId="0" applyFont="1" applyFill="1" applyBorder="1" applyAlignment="1">
      <alignment vertical="center" wrapText="1"/>
    </xf>
    <xf numFmtId="0" fontId="0" fillId="0" borderId="23" xfId="0" applyBorder="1" applyAlignment="1">
      <alignment vertical="center" wrapText="1"/>
    </xf>
    <xf numFmtId="0" fontId="0" fillId="0" borderId="25" xfId="0" applyBorder="1" applyAlignment="1">
      <alignment vertical="center" wrapText="1"/>
    </xf>
    <xf numFmtId="0" fontId="68" fillId="0" borderId="25" xfId="0" applyFont="1" applyBorder="1" applyAlignment="1">
      <alignment vertical="center"/>
    </xf>
    <xf numFmtId="0" fontId="68" fillId="0" borderId="26" xfId="0" applyFont="1" applyBorder="1" applyAlignment="1">
      <alignment vertical="center"/>
    </xf>
    <xf numFmtId="0" fontId="68" fillId="8" borderId="26" xfId="0" applyFont="1" applyFill="1" applyBorder="1" applyAlignment="1">
      <alignment vertical="center"/>
    </xf>
    <xf numFmtId="0" fontId="68" fillId="8" borderId="0" xfId="0" applyFont="1" applyFill="1" applyAlignment="1">
      <alignment vertical="center"/>
    </xf>
    <xf numFmtId="0" fontId="75" fillId="0" borderId="0" xfId="0" applyFont="1" applyAlignment="1">
      <alignment vertical="top" wrapText="1"/>
    </xf>
    <xf numFmtId="0" fontId="76" fillId="0" borderId="0" xfId="1" applyFont="1" applyAlignment="1" applyProtection="1"/>
    <xf numFmtId="179" fontId="5" fillId="0" borderId="0" xfId="0" applyNumberFormat="1" applyFont="1"/>
    <xf numFmtId="3" fontId="25" fillId="4" borderId="3" xfId="0" applyNumberFormat="1" applyFont="1" applyFill="1" applyBorder="1" applyAlignment="1">
      <alignment vertical="center"/>
    </xf>
    <xf numFmtId="1" fontId="13" fillId="0" borderId="3" xfId="0" applyNumberFormat="1" applyFont="1" applyBorder="1" applyAlignment="1">
      <alignment horizontal="right"/>
    </xf>
    <xf numFmtId="3" fontId="25" fillId="4" borderId="3" xfId="0" applyNumberFormat="1" applyFont="1" applyFill="1" applyBorder="1" applyAlignment="1">
      <alignment horizontal="right" vertical="center"/>
    </xf>
    <xf numFmtId="168" fontId="0" fillId="0" borderId="0" xfId="0" applyNumberFormat="1"/>
    <xf numFmtId="3" fontId="21" fillId="0" borderId="0" xfId="0" applyNumberFormat="1" applyFont="1"/>
    <xf numFmtId="9" fontId="0" fillId="0" borderId="0" xfId="4" applyFont="1" applyBorder="1"/>
    <xf numFmtId="167" fontId="5" fillId="0" borderId="0" xfId="0" applyNumberFormat="1" applyFont="1"/>
    <xf numFmtId="3" fontId="64" fillId="4" borderId="9" xfId="3" quotePrefix="1" applyNumberFormat="1" applyFont="1" applyFill="1" applyBorder="1" applyAlignment="1">
      <alignment horizontal="right" vertical="center" wrapText="1"/>
    </xf>
    <xf numFmtId="3" fontId="14" fillId="0" borderId="3" xfId="0" applyNumberFormat="1" applyFont="1" applyBorder="1" applyAlignment="1">
      <alignment vertical="center"/>
    </xf>
    <xf numFmtId="3" fontId="14" fillId="0" borderId="5" xfId="0" applyNumberFormat="1" applyFont="1" applyBorder="1" applyAlignment="1">
      <alignment vertical="center"/>
    </xf>
    <xf numFmtId="0" fontId="30" fillId="0" borderId="3" xfId="0" applyFont="1" applyBorder="1" applyAlignment="1">
      <alignment vertical="center"/>
    </xf>
    <xf numFmtId="0" fontId="25" fillId="4" borderId="0" xfId="0" applyFont="1" applyFill="1" applyAlignment="1">
      <alignment horizontal="left" vertical="center"/>
    </xf>
    <xf numFmtId="0" fontId="25" fillId="4" borderId="0" xfId="0" applyFont="1" applyFill="1" applyAlignment="1">
      <alignment horizontal="center" vertical="center"/>
    </xf>
    <xf numFmtId="0" fontId="49" fillId="4" borderId="9" xfId="0" applyFont="1" applyFill="1" applyBorder="1" applyAlignment="1">
      <alignment horizontal="right" vertical="center"/>
    </xf>
    <xf numFmtId="3" fontId="25" fillId="4" borderId="3" xfId="0" applyNumberFormat="1" applyFont="1" applyFill="1" applyBorder="1" applyAlignment="1">
      <alignment horizontal="right" vertical="center" wrapText="1"/>
    </xf>
    <xf numFmtId="9" fontId="30" fillId="0" borderId="3" xfId="0" applyNumberFormat="1" applyFont="1" applyBorder="1" applyAlignment="1">
      <alignment horizontal="right" vertical="center"/>
    </xf>
    <xf numFmtId="0" fontId="77" fillId="13" borderId="3" xfId="0" applyFont="1" applyFill="1" applyBorder="1" applyAlignment="1">
      <alignment vertical="center" wrapText="1"/>
    </xf>
    <xf numFmtId="0" fontId="77" fillId="13" borderId="3" xfId="0" applyFont="1" applyFill="1" applyBorder="1" applyAlignment="1">
      <alignment horizontal="right" vertical="center" wrapText="1"/>
    </xf>
    <xf numFmtId="0" fontId="52" fillId="4" borderId="3" xfId="0" applyFont="1" applyFill="1" applyBorder="1" applyAlignment="1">
      <alignment horizontal="right" vertical="center"/>
    </xf>
    <xf numFmtId="169" fontId="53" fillId="0" borderId="3" xfId="39" applyNumberFormat="1" applyFont="1" applyFill="1" applyBorder="1" applyAlignment="1">
      <alignment horizontal="right" vertical="center"/>
    </xf>
    <xf numFmtId="169" fontId="14" fillId="0" borderId="3" xfId="39" applyNumberFormat="1" applyFont="1" applyFill="1" applyBorder="1" applyAlignment="1">
      <alignment horizontal="right" vertical="center"/>
    </xf>
    <xf numFmtId="0" fontId="14" fillId="0" borderId="5" xfId="0" applyFont="1" applyBorder="1" applyAlignment="1">
      <alignment horizontal="left" vertical="center"/>
    </xf>
    <xf numFmtId="0" fontId="14" fillId="0" borderId="3" xfId="0" applyFont="1" applyBorder="1" applyAlignment="1">
      <alignment horizontal="left" vertical="center"/>
    </xf>
    <xf numFmtId="164" fontId="25" fillId="4" borderId="9" xfId="0" applyNumberFormat="1" applyFont="1" applyFill="1" applyBorder="1" applyAlignment="1">
      <alignment horizontal="right" vertical="center"/>
    </xf>
    <xf numFmtId="1" fontId="25" fillId="4" borderId="3" xfId="0" applyNumberFormat="1" applyFont="1" applyFill="1" applyBorder="1" applyAlignment="1">
      <alignment horizontal="right" vertical="center" wrapText="1" readingOrder="1"/>
    </xf>
    <xf numFmtId="1" fontId="14" fillId="0" borderId="3" xfId="0" applyNumberFormat="1" applyFont="1" applyBorder="1"/>
    <xf numFmtId="0" fontId="17" fillId="0" borderId="0" xfId="0" applyFont="1" applyAlignment="1">
      <alignment horizontal="right" vertical="center"/>
    </xf>
    <xf numFmtId="0" fontId="63" fillId="0" borderId="0" xfId="0" applyFont="1" applyAlignment="1">
      <alignment horizontal="right" vertical="center"/>
    </xf>
    <xf numFmtId="0" fontId="5" fillId="0" borderId="3" xfId="0" applyFont="1" applyBorder="1"/>
    <xf numFmtId="0" fontId="25" fillId="4" borderId="9" xfId="3" applyFont="1" applyFill="1" applyBorder="1" applyAlignment="1">
      <alignment horizontal="right" vertical="center" wrapText="1"/>
    </xf>
    <xf numFmtId="0" fontId="14" fillId="0" borderId="5" xfId="4" applyNumberFormat="1" applyFont="1" applyBorder="1"/>
    <xf numFmtId="3" fontId="25" fillId="4" borderId="3" xfId="0" applyNumberFormat="1" applyFont="1" applyFill="1" applyBorder="1"/>
    <xf numFmtId="0" fontId="80" fillId="0" borderId="0" xfId="0" applyFont="1" applyAlignment="1">
      <alignment horizontal="right" wrapText="1"/>
    </xf>
    <xf numFmtId="0" fontId="25" fillId="4" borderId="3" xfId="0" applyFont="1" applyFill="1" applyBorder="1"/>
    <xf numFmtId="0" fontId="68" fillId="0" borderId="0" xfId="0" applyFont="1"/>
    <xf numFmtId="180" fontId="9" fillId="0" borderId="0" xfId="0" applyNumberFormat="1" applyFont="1" applyAlignment="1">
      <alignment horizontal="center"/>
    </xf>
    <xf numFmtId="181" fontId="17" fillId="0" borderId="0" xfId="0" applyNumberFormat="1" applyFont="1" applyAlignment="1">
      <alignment horizontal="right" vertical="center"/>
    </xf>
    <xf numFmtId="0" fontId="25" fillId="4" borderId="0" xfId="0" applyFont="1" applyFill="1" applyAlignment="1">
      <alignment horizontal="right" vertical="center" wrapText="1"/>
    </xf>
    <xf numFmtId="0" fontId="0" fillId="0" borderId="15" xfId="0" applyBorder="1"/>
    <xf numFmtId="168" fontId="30" fillId="0" borderId="0" xfId="0" applyNumberFormat="1" applyFont="1" applyAlignment="1">
      <alignment horizontal="right" vertical="center" wrapText="1"/>
    </xf>
    <xf numFmtId="168" fontId="30" fillId="0" borderId="21" xfId="0" applyNumberFormat="1" applyFont="1" applyBorder="1" applyAlignment="1">
      <alignment horizontal="right" vertical="center" wrapText="1"/>
    </xf>
    <xf numFmtId="168" fontId="30" fillId="0" borderId="15" xfId="0" applyNumberFormat="1" applyFont="1" applyBorder="1" applyAlignment="1">
      <alignment horizontal="right" vertical="center" wrapText="1"/>
    </xf>
    <xf numFmtId="168" fontId="25" fillId="4" borderId="12" xfId="0" applyNumberFormat="1" applyFont="1" applyFill="1" applyBorder="1" applyAlignment="1">
      <alignment horizontal="right" vertical="center" wrapText="1"/>
    </xf>
    <xf numFmtId="176" fontId="29" fillId="0" borderId="18" xfId="0" applyNumberFormat="1" applyFont="1" applyBorder="1" applyAlignment="1">
      <alignment horizontal="right" vertical="center" wrapText="1"/>
    </xf>
    <xf numFmtId="0" fontId="5" fillId="0" borderId="3" xfId="4" applyNumberFormat="1" applyFont="1" applyBorder="1"/>
    <xf numFmtId="165" fontId="14" fillId="0" borderId="3" xfId="0" applyNumberFormat="1" applyFont="1" applyBorder="1" applyAlignment="1">
      <alignment horizontal="right" vertical="center"/>
    </xf>
    <xf numFmtId="165" fontId="14" fillId="0" borderId="5" xfId="0" applyNumberFormat="1" applyFont="1" applyBorder="1" applyAlignment="1">
      <alignment horizontal="right" vertical="center"/>
    </xf>
    <xf numFmtId="0" fontId="79" fillId="4" borderId="9" xfId="0" applyFont="1" applyFill="1" applyBorder="1" applyAlignment="1">
      <alignment horizontal="right" vertical="center" wrapText="1"/>
    </xf>
    <xf numFmtId="49" fontId="79" fillId="4" borderId="9" xfId="0" applyNumberFormat="1" applyFont="1" applyFill="1" applyBorder="1" applyAlignment="1">
      <alignment horizontal="right" vertical="center" wrapText="1"/>
    </xf>
    <xf numFmtId="9" fontId="78" fillId="0" borderId="0" xfId="3" applyNumberFormat="1" applyFont="1" applyAlignment="1">
      <alignment horizontal="right" vertical="center"/>
    </xf>
    <xf numFmtId="9" fontId="78" fillId="0" borderId="5" xfId="3" applyNumberFormat="1" applyFont="1" applyBorder="1" applyAlignment="1">
      <alignment horizontal="right" vertical="center"/>
    </xf>
    <xf numFmtId="9" fontId="78" fillId="0" borderId="3" xfId="3" applyNumberFormat="1" applyFont="1" applyBorder="1" applyAlignment="1">
      <alignment horizontal="right" vertical="center"/>
    </xf>
    <xf numFmtId="10" fontId="78" fillId="0" borderId="18" xfId="3" applyNumberFormat="1" applyFont="1" applyBorder="1" applyAlignment="1">
      <alignment horizontal="right" vertical="center"/>
    </xf>
    <xf numFmtId="0" fontId="59" fillId="0" borderId="27" xfId="0" applyFont="1" applyBorder="1"/>
    <xf numFmtId="0" fontId="73" fillId="10" borderId="28" xfId="0" applyFont="1" applyFill="1" applyBorder="1" applyAlignment="1">
      <alignment vertical="center"/>
    </xf>
    <xf numFmtId="3" fontId="81" fillId="0" borderId="0" xfId="0" applyNumberFormat="1" applyFont="1"/>
    <xf numFmtId="0" fontId="30" fillId="0" borderId="0" xfId="0" applyFont="1" applyAlignment="1">
      <alignment horizontal="right" vertical="center"/>
    </xf>
    <xf numFmtId="0" fontId="30" fillId="0" borderId="21" xfId="0" applyFont="1" applyBorder="1" applyAlignment="1">
      <alignment horizontal="right" vertical="center"/>
    </xf>
    <xf numFmtId="0" fontId="30" fillId="0" borderId="15" xfId="0" applyFont="1" applyBorder="1" applyAlignment="1">
      <alignment horizontal="right" vertical="center"/>
    </xf>
    <xf numFmtId="165" fontId="82" fillId="0" borderId="0" xfId="0" applyNumberFormat="1" applyFont="1"/>
    <xf numFmtId="0" fontId="13" fillId="0" borderId="3" xfId="0" applyFont="1" applyBorder="1"/>
    <xf numFmtId="0" fontId="25" fillId="4" borderId="12" xfId="0" applyFont="1" applyFill="1" applyBorder="1" applyAlignment="1">
      <alignment horizontal="left" vertical="center" wrapText="1"/>
    </xf>
    <xf numFmtId="0" fontId="25" fillId="4" borderId="17" xfId="0" applyFont="1" applyFill="1" applyBorder="1" applyAlignment="1">
      <alignment horizontal="right" vertical="center" wrapText="1"/>
    </xf>
    <xf numFmtId="0" fontId="14" fillId="0" borderId="3" xfId="0" applyFont="1" applyBorder="1" applyAlignment="1">
      <alignment horizontal="left"/>
    </xf>
    <xf numFmtId="181" fontId="30" fillId="0" borderId="3" xfId="0" applyNumberFormat="1" applyFont="1" applyBorder="1"/>
    <xf numFmtId="3" fontId="13" fillId="0" borderId="3" xfId="39" applyNumberFormat="1" applyFont="1" applyBorder="1" applyAlignment="1"/>
    <xf numFmtId="0" fontId="83" fillId="0" borderId="0" xfId="0" applyFont="1" applyAlignment="1">
      <alignment horizontal="center"/>
    </xf>
    <xf numFmtId="0" fontId="83" fillId="0" borderId="0" xfId="0" applyFont="1" applyAlignment="1">
      <alignment vertical="center"/>
    </xf>
    <xf numFmtId="0" fontId="84" fillId="0" borderId="0" xfId="1" applyFont="1" applyAlignment="1" applyProtection="1"/>
    <xf numFmtId="0" fontId="68" fillId="0" borderId="0" xfId="0" applyFont="1" applyAlignment="1">
      <alignment vertical="center"/>
    </xf>
    <xf numFmtId="0" fontId="5" fillId="0" borderId="0" xfId="0" applyFont="1" applyAlignment="1">
      <alignment horizontal="left" vertical="top" wrapText="1"/>
    </xf>
  </cellXfs>
  <cellStyles count="50">
    <cellStyle name="]_x000d__x000a_Zoomed=1_x000d__x000a_Row=0_x000d__x000a_Column=0_x000d__x000a_Height=0_x000d__x000a_Width=0_x000d__x000a_FontName=FoxFont_x000d__x000a_FontStyle=0_x000d__x000a_FontSize=9_x000d__x000a_PrtFontName=FoxPrin" xfId="5" xr:uid="{00000000-0005-0000-0000-000000000000}"/>
    <cellStyle name="Comma" xfId="39" builtinId="3"/>
    <cellStyle name="Comma 2" xfId="6" xr:uid="{00000000-0005-0000-0000-000002000000}"/>
    <cellStyle name="Comma 2 2" xfId="7" xr:uid="{00000000-0005-0000-0000-000003000000}"/>
    <cellStyle name="Comma 2 3" xfId="8" xr:uid="{00000000-0005-0000-0000-000004000000}"/>
    <cellStyle name="Comma 3" xfId="9" xr:uid="{00000000-0005-0000-0000-000005000000}"/>
    <cellStyle name="Comma 4" xfId="10" xr:uid="{00000000-0005-0000-0000-000006000000}"/>
    <cellStyle name="Comma 5" xfId="11" xr:uid="{00000000-0005-0000-0000-000007000000}"/>
    <cellStyle name="Comma 6" xfId="12" xr:uid="{00000000-0005-0000-0000-000008000000}"/>
    <cellStyle name="Heading 1" xfId="41" builtinId="16" customBuiltin="1"/>
    <cellStyle name="Heading 1 2" xfId="43" xr:uid="{AA3253E1-FAB0-4ACB-8C9A-737FB3734069}"/>
    <cellStyle name="Heading 2" xfId="42" builtinId="17" customBuiltin="1"/>
    <cellStyle name="Heading 2 2" xfId="47" xr:uid="{E53D2CDC-F203-420E-B43E-DD88AFFC3987}"/>
    <cellStyle name="Hyperlink" xfId="1" builtinId="8"/>
    <cellStyle name="Hyperlink 2" xfId="37" xr:uid="{00000000-0005-0000-0000-00000A000000}"/>
    <cellStyle name="Hyperlink 3" xfId="46" xr:uid="{FB0E41A2-BE75-4EF6-8B19-26C59E4DC4C1}"/>
    <cellStyle name="Normal" xfId="0" builtinId="0"/>
    <cellStyle name="Normal 10" xfId="13" xr:uid="{00000000-0005-0000-0000-00000C000000}"/>
    <cellStyle name="Normal 11" xfId="14" xr:uid="{00000000-0005-0000-0000-00000D000000}"/>
    <cellStyle name="Normal 12" xfId="15" xr:uid="{00000000-0005-0000-0000-00000E000000}"/>
    <cellStyle name="Normal 13" xfId="16" xr:uid="{00000000-0005-0000-0000-00000F000000}"/>
    <cellStyle name="Normal 14" xfId="17" xr:uid="{00000000-0005-0000-0000-000010000000}"/>
    <cellStyle name="Normal 15" xfId="18" xr:uid="{00000000-0005-0000-0000-000011000000}"/>
    <cellStyle name="Normal 16" xfId="36" xr:uid="{00000000-0005-0000-0000-000012000000}"/>
    <cellStyle name="Normal 17" xfId="44" xr:uid="{4F521B11-A6B3-4363-BE28-3D36400C706E}"/>
    <cellStyle name="Normal 18" xfId="49" xr:uid="{AEB74F2C-CB75-47E4-969E-DDB28105C708}"/>
    <cellStyle name="Normal 2" xfId="3" xr:uid="{00000000-0005-0000-0000-000013000000}"/>
    <cellStyle name="Normal 2 2" xfId="19" xr:uid="{00000000-0005-0000-0000-000014000000}"/>
    <cellStyle name="Normal 2 3" xfId="20" xr:uid="{00000000-0005-0000-0000-000015000000}"/>
    <cellStyle name="Normal 2 4" xfId="21" xr:uid="{00000000-0005-0000-0000-000016000000}"/>
    <cellStyle name="Normal 2 5" xfId="22" xr:uid="{00000000-0005-0000-0000-000017000000}"/>
    <cellStyle name="Normal 2 6" xfId="38" xr:uid="{00000000-0005-0000-0000-000018000000}"/>
    <cellStyle name="Normal 24" xfId="48" xr:uid="{DBCB4CAF-7D09-4DF7-AB2E-245032B92222}"/>
    <cellStyle name="Normal 3" xfId="2" xr:uid="{00000000-0005-0000-0000-000019000000}"/>
    <cellStyle name="Normal 3 2" xfId="23" xr:uid="{00000000-0005-0000-0000-00001A000000}"/>
    <cellStyle name="Normal 3 3" xfId="24" xr:uid="{00000000-0005-0000-0000-00001B000000}"/>
    <cellStyle name="Normal 4" xfId="25" xr:uid="{00000000-0005-0000-0000-00001C000000}"/>
    <cellStyle name="Normal 4 2" xfId="26" xr:uid="{00000000-0005-0000-0000-00001D000000}"/>
    <cellStyle name="Normal 4 3" xfId="27" xr:uid="{00000000-0005-0000-0000-00001E000000}"/>
    <cellStyle name="Normal 5" xfId="28" xr:uid="{00000000-0005-0000-0000-00001F000000}"/>
    <cellStyle name="Normal 6" xfId="29" xr:uid="{00000000-0005-0000-0000-000020000000}"/>
    <cellStyle name="Normal 7" xfId="30" xr:uid="{00000000-0005-0000-0000-000021000000}"/>
    <cellStyle name="Normal 8" xfId="31" xr:uid="{00000000-0005-0000-0000-000022000000}"/>
    <cellStyle name="Normal 9" xfId="32" xr:uid="{00000000-0005-0000-0000-000023000000}"/>
    <cellStyle name="Normal_T4" xfId="40" xr:uid="{00000000-0005-0000-0000-000024000000}"/>
    <cellStyle name="Paragraph Han" xfId="45" xr:uid="{2FBF3970-CD96-46C4-9C7E-7892105EA62B}"/>
    <cellStyle name="Percent" xfId="4" builtinId="5"/>
    <cellStyle name="Percent 2" xfId="33" xr:uid="{00000000-0005-0000-0000-000026000000}"/>
    <cellStyle name="Percent 2 2" xfId="34" xr:uid="{00000000-0005-0000-0000-000027000000}"/>
    <cellStyle name="Percent 2 3" xfId="35" xr:uid="{00000000-0005-0000-0000-000028000000}"/>
  </cellStyles>
  <dxfs count="532">
    <dxf>
      <font>
        <b val="0"/>
        <i val="0"/>
        <strike val="0"/>
        <condense val="0"/>
        <extend val="0"/>
        <outline val="0"/>
        <shadow val="0"/>
        <u val="none"/>
        <vertAlign val="baseline"/>
        <sz val="12"/>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2"/>
        <color auto="1"/>
        <name val="Calibri"/>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outline="0">
        <right style="thin">
          <color indexed="64"/>
        </right>
      </border>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5" formatCode="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numFmt numFmtId="165" formatCode="0.0"/>
      <border outline="0">
        <right style="thin">
          <color indexed="64"/>
        </right>
      </border>
    </dxf>
    <dxf>
      <alignment horizontal="left" textRotation="0" wrapText="0" indent="0" justifyLastLine="0" shrinkToFit="0" readingOrder="0"/>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numFmt numFmtId="2" formatCode="0.00"/>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2" formatCode="0.00"/>
      <alignment horizontal="lef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border diagonalUp="0" diagonalDown="0" outline="0">
        <left style="thin">
          <color indexed="64"/>
        </left>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12"/>
        <color auto="1"/>
        <name val="Calibri"/>
        <scheme val="minor"/>
      </font>
      <numFmt numFmtId="2" formatCode="0.0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outline="0">
        <right style="thin">
          <color indexed="64"/>
        </right>
      </border>
    </dxf>
    <dxf>
      <alignment horizontal="left"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scheme val="minor"/>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numFmt numFmtId="3" formatCode="#,##0"/>
      <fill>
        <patternFill patternType="solid">
          <fgColor indexed="64"/>
          <bgColor theme="0" tint="-0.249977111117893"/>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169" formatCode="_-* #,##0_-;\-* #,##0_-;_-*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Calibri"/>
        <family val="2"/>
        <scheme val="minor"/>
      </font>
    </dxf>
    <dxf>
      <font>
        <strike val="0"/>
        <outline val="0"/>
        <shadow val="0"/>
        <u val="none"/>
        <vertAlign val="baseline"/>
        <sz val="12"/>
        <color theme="1"/>
        <name val="Calibri"/>
        <family val="2"/>
        <scheme val="minor"/>
      </font>
      <numFmt numFmtId="3" formatCode="#,##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scheme val="minor"/>
      </font>
    </dxf>
    <dxf>
      <font>
        <strike val="0"/>
        <outline val="0"/>
        <shadow val="0"/>
        <u val="none"/>
        <vertAlign val="baseline"/>
        <sz val="12"/>
        <color rgb="FF000000"/>
        <name val="Calibri"/>
        <family val="2"/>
        <scheme val="none"/>
      </font>
      <numFmt numFmtId="181" formatCode="[&gt;=0.5]#,##0;[=0]0,;&quot;[low]&quo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scheme val="minor"/>
      </font>
    </dxf>
    <dxf>
      <font>
        <strike val="0"/>
        <outline val="0"/>
        <shadow val="0"/>
        <u val="none"/>
        <vertAlign val="baseline"/>
        <sz val="12"/>
        <color rgb="FF000000"/>
        <name val="Calibri"/>
        <family val="2"/>
        <scheme val="none"/>
      </font>
      <numFmt numFmtId="181" formatCode="[&gt;=0.5]#,##0;[=0]0,;&quot;[low]&quo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177" formatCode="_(* #,##0_);_(* \(#,##0\);_(* &quot;-&quot;??_);_(@_)"/>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177" formatCode="_(* #,##0_);_(* \(#,##0\);_(* &quot;-&quot;??_);_(@_)"/>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177" formatCode="_(* #,##0_);_(* \(#,##0\);_(* &quot;-&quot;??_);_(@_)"/>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177" formatCode="_(* #,##0_);_(* \(#,##0\);_(* &quot;-&quot;??_);_(@_)"/>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177" formatCode="_(* #,##0_);_(* \(#,##0\);_(* &quot;-&quot;??_);_(@_)"/>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numFmt numFmtId="177" formatCode="_(* #,##0_);_(* \(#,##0\);_(* &quot;-&quot;??_);_(@_)"/>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scheme val="minor"/>
      </font>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tint="-0.249977111117893"/>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8"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5"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5"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5"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numFmt numFmtId="165" formatCode="0.0"/>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fill>
        <patternFill patternType="solid">
          <fgColor indexed="9"/>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fill>
        <patternFill patternType="solid">
          <fgColor indexed="9"/>
          <bgColor indexed="9"/>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solid">
          <fgColor indexed="9"/>
          <bgColor indexed="9"/>
        </patternFill>
      </fill>
      <alignment horizontal="right" vertical="center"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Calibri"/>
        <scheme val="minor"/>
      </font>
      <numFmt numFmtId="30" formatCode="@"/>
      <fill>
        <patternFill patternType="solid">
          <fgColor indexed="64"/>
          <bgColor theme="0" tint="-0.249977111117893"/>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dxf>
    <dxf>
      <border outline="0">
        <bottom style="thin">
          <color indexed="64"/>
        </bottom>
      </border>
    </dxf>
    <dxf>
      <font>
        <b/>
        <i val="0"/>
        <strike val="0"/>
        <condense val="0"/>
        <extend val="0"/>
        <outline val="0"/>
        <shadow val="0"/>
        <u val="none"/>
        <vertAlign val="baseline"/>
        <sz val="12"/>
        <color auto="1"/>
        <name val="Calibri"/>
        <scheme val="minor"/>
      </font>
      <numFmt numFmtId="30" formatCode="@"/>
      <fill>
        <patternFill patternType="solid">
          <fgColor indexed="64"/>
          <bgColor theme="0" tint="-0.249977111117893"/>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minor"/>
      </font>
      <numFmt numFmtId="30" formatCode="@"/>
      <fill>
        <patternFill patternType="solid">
          <fgColor indexed="64"/>
          <bgColor theme="0" tint="-0.249977111117893"/>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Calibri"/>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Calibri"/>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Calibri"/>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Calibri"/>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Calibri"/>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Calibri"/>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Calibri"/>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Calibri"/>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Calibri"/>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Calibri"/>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auto="1"/>
        <name val="Calibri"/>
        <scheme val="minor"/>
      </font>
      <numFmt numFmtId="1" formatCode="0"/>
      <alignment horizontal="left" vertical="bottom" textRotation="0" wrapText="0" indent="0" justifyLastLine="0" shrinkToFit="0" readingOrder="0"/>
      <border diagonalUp="0" diagonalDown="0">
        <left/>
        <right/>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scheme val="none"/>
      </font>
      <fill>
        <patternFill patternType="none">
          <fgColor indexed="64"/>
          <bgColor indexed="65"/>
        </patternFill>
      </fill>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minor"/>
      </font>
      <numFmt numFmtId="30" formatCode="@"/>
      <fill>
        <patternFill patternType="solid">
          <fgColor indexed="64"/>
          <bgColor theme="0" tint="-0.249977111117893"/>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none"/>
      </font>
      <numFmt numFmtId="176" formatCode="[&gt;=0.05]#,##0.0;[=0]0.0,;&quot;[low]&quot;"/>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rgb="FF000000"/>
        <name val="Calibri"/>
        <family val="2"/>
        <scheme val="minor"/>
      </font>
    </dxf>
    <dxf>
      <font>
        <b val="0"/>
        <i val="0"/>
        <strike val="0"/>
        <condense val="0"/>
        <extend val="0"/>
        <outline val="0"/>
        <shadow val="0"/>
        <u val="none"/>
        <vertAlign val="baseline"/>
        <sz val="12"/>
        <color auto="1"/>
        <name val="Calibri"/>
        <family val="2"/>
        <scheme val="minor"/>
      </font>
      <numFmt numFmtId="176" formatCode="[&gt;=0.05]#,##0.0;[=0]0.0,;&quot;[low]&quo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numFmt numFmtId="176" formatCode="[&gt;=0.05]#,##0.0;[=0]0.0,;&quot;[low]&quo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numFmt numFmtId="176" formatCode="[&gt;=0.05]#,##0.0;[=0]0.0,;&quot;[low]&quo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numFmt numFmtId="176" formatCode="[&gt;=0.05]#,##0.0;[=0]0.0,;&quot;[low]&quo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numFmt numFmtId="176" formatCode="[&gt;=0.05]#,##0.0;[=0]0.0,;&quot;[low]&quo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numFmt numFmtId="176" formatCode="[&gt;=0.05]#,##0.0;[=0]0.0,;&quot;[low]&quo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numFmt numFmtId="176" formatCode="[&gt;=0.05]#,##0.0;[=0]0.0,;&quot;[low]&quo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numFmt numFmtId="176" formatCode="[&gt;=0.05]#,##0.0;[=0]0.0,;&quot;[low]&quo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numFmt numFmtId="176" formatCode="[&gt;=0.05]#,##0.0;[=0]0.0,;&quot;[low]&quo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 formatCode="0"/>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minor"/>
      </font>
      <numFmt numFmtId="30" formatCode="@"/>
      <fill>
        <patternFill patternType="solid">
          <fgColor indexed="64"/>
          <bgColor theme="0" tint="-0.249977111117893"/>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auto="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alignment horizontal="righ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alignment horizontal="righ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alignment horizontal="righ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alignment horizontal="righ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alignment horizontal="righ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scheme val="minor"/>
      </font>
      <alignment horizontal="right" vertical="top"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Calibri"/>
        <scheme val="minor"/>
      </font>
      <alignment horizontal="left"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minor"/>
      </font>
      <numFmt numFmtId="13" formatCode="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border diagonalUp="0" diagonalDown="0">
        <left style="thin">
          <color theme="3"/>
        </left>
        <right/>
        <top style="thin">
          <color theme="3"/>
        </top>
        <bottom style="thin">
          <color theme="3"/>
        </bottom>
        <vertical/>
        <horizontal/>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minor"/>
      </font>
      <border diagonalUp="0" diagonalDown="0">
        <left style="thin">
          <color indexed="64"/>
        </left>
        <right/>
        <top style="thin">
          <color indexed="64"/>
        </top>
        <bottom style="thin">
          <color indexed="64"/>
        </bottom>
      </border>
    </dxf>
    <dxf>
      <border>
        <right style="thin">
          <color indexed="64"/>
        </right>
      </border>
    </dxf>
    <dxf>
      <border>
        <right style="thin">
          <color indexed="64"/>
        </right>
      </border>
    </dxf>
    <dxf>
      <font>
        <b val="0"/>
        <i val="0"/>
        <strike val="0"/>
        <condense val="0"/>
        <extend val="0"/>
        <outline val="0"/>
        <shadow val="0"/>
        <u val="none"/>
        <vertAlign val="baseline"/>
        <sz val="12"/>
        <color auto="1"/>
        <name val="Calibri"/>
        <scheme val="minor"/>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numFmt numFmtId="0" formatCode="General"/>
      <fill>
        <patternFill patternType="solid">
          <fgColor indexed="64"/>
          <bgColor theme="0" tint="-0.249977111117893"/>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alignment horizontal="left" vertical="bottom"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minor"/>
      </font>
      <numFmt numFmtId="164"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scheme val="minor"/>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scheme val="minor"/>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scheme val="minor"/>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scheme val="minor"/>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minor"/>
      </font>
      <numFmt numFmtId="0" formatCode="General"/>
      <fill>
        <patternFill patternType="solid">
          <fgColor indexed="64"/>
          <bgColor theme="0" tint="-0.249977111117893"/>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minor"/>
      </font>
      <fill>
        <patternFill patternType="solid">
          <fgColor indexed="64"/>
          <bgColor rgb="FFA8D08D"/>
        </patternFill>
      </fill>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rgb="FFA8D08D"/>
        </patternFill>
      </fill>
      <alignment horizontal="general" vertical="center" textRotation="0" wrapText="0" indent="0" justifyLastLine="0" shrinkToFit="0" readingOrder="0"/>
      <border diagonalUp="0" diagonalDown="0" outline="0">
        <left/>
        <right style="medium">
          <color indexed="64"/>
        </right>
        <top/>
        <bottom style="medium">
          <color indexed="64"/>
        </bottom>
      </border>
    </dxf>
    <dxf>
      <font>
        <b val="0"/>
        <i val="0"/>
        <strike val="0"/>
        <condense val="0"/>
        <extend val="0"/>
        <outline val="0"/>
        <shadow val="0"/>
        <u val="none"/>
        <vertAlign val="baseline"/>
        <sz val="11"/>
        <color rgb="FF000000"/>
        <name val="Calibri"/>
        <family val="2"/>
        <scheme val="min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name val="Calibri"/>
        <family val="2"/>
        <scheme val="minor"/>
      </font>
    </dxf>
    <dxf>
      <border outline="0">
        <bottom style="medium">
          <color indexed="64"/>
        </bottom>
      </border>
    </dxf>
    <dxf>
      <font>
        <strike val="0"/>
        <outline val="0"/>
        <shadow val="0"/>
        <u val="none"/>
        <name val="Calibri"/>
        <family val="2"/>
        <scheme val="minor"/>
      </font>
    </dxf>
    <dxf>
      <font>
        <b val="0"/>
        <i val="0"/>
        <strike val="0"/>
        <condense val="0"/>
        <extend val="0"/>
        <outline val="0"/>
        <shadow val="0"/>
        <u/>
        <vertAlign val="baseline"/>
        <sz val="12"/>
        <color auto="1"/>
        <name val="Calibri"/>
        <scheme val="none"/>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auto="1"/>
        <name val="Calibri"/>
        <scheme val="minor"/>
      </font>
    </dxf>
  </dxfs>
  <tableStyles count="1" defaultTableStyle="TableStyleLight8" defaultPivotStyle="PivotStyleLight16">
    <tableStyle name="Table Style 1" pivot="0" count="0" xr9:uid="{65A48D57-ABEE-4CE6-9C60-DD3442BFC32B}"/>
  </tableStyles>
  <colors>
    <mruColors>
      <color rgb="FF0563C1"/>
      <color rgb="FFBFBFBF"/>
      <color rgb="FF0000FF"/>
      <color rgb="FF1F497D"/>
      <color rgb="FF4A7EBB"/>
      <color rgb="FF08519C"/>
      <color rgb="FF272558"/>
      <color rgb="FF17375E"/>
      <color rgb="FF3182BD"/>
      <color rgb="FF6BA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0000000}" name="Contents" displayName="Contents" ref="A7:C39" totalsRowShown="0" headerRowDxfId="531" dataDxfId="530">
  <autoFilter ref="A7:C39" xr:uid="{00000000-0009-0000-0100-00002A000000}">
    <filterColumn colId="0" hiddenButton="1"/>
    <filterColumn colId="1" hiddenButton="1"/>
    <filterColumn colId="2" hiddenButton="1"/>
  </autoFilter>
  <tableColumns count="3">
    <tableColumn id="1" xr3:uid="{00000000-0010-0000-0000-000001000000}" name="Indicator" dataDxfId="529"/>
    <tableColumn id="2" xr3:uid="{00000000-0010-0000-0000-000002000000}" name="Theme" dataDxfId="528"/>
    <tableColumn id="3" xr3:uid="{00000000-0010-0000-0000-000003000000}" name="Indicator name" dataDxfId="527" dataCellStyle="Hyperlink"/>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Table3.3" displayName="Table3.3" ref="A6:F8" totalsRowShown="0" headerRowDxfId="446" headerRowBorderDxfId="445" tableBorderDxfId="444" totalsRowBorderDxfId="443">
  <autoFilter ref="A6:F8" xr:uid="{00000000-0009-0000-0100-000010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Indicator variable"/>
    <tableColumn id="2" xr3:uid="{00000000-0010-0000-0700-000002000000}" name="2001"/>
    <tableColumn id="3" xr3:uid="{00000000-0010-0000-0700-000003000000}" name="2006"/>
    <tableColumn id="4" xr3:uid="{00000000-0010-0000-0700-000004000000}" name="2009"/>
    <tableColumn id="5" xr3:uid="{00000000-0010-0000-0700-000005000000}" name="2011"/>
    <tableColumn id="6" xr3:uid="{00000000-0010-0000-0700-000006000000}" name="2016"/>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Table3.4.1" displayName="Table3.4.1" ref="A7:G10" totalsRowShown="0" headerRowDxfId="442" headerRowBorderDxfId="441" tableBorderDxfId="440" totalsRowBorderDxfId="439">
  <autoFilter ref="A7:G10" xr:uid="{00000000-0009-0000-0100-00001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800-000001000000}" name="Grant Type"/>
    <tableColumn id="2" xr3:uid="{00000000-0010-0000-0800-000002000000}" name="2009/10"/>
    <tableColumn id="3" xr3:uid="{00000000-0010-0000-0800-000003000000}" name="2010/11"/>
    <tableColumn id="4" xr3:uid="{00000000-0010-0000-0800-000004000000}" name="2011/12"/>
    <tableColumn id="5" xr3:uid="{00000000-0010-0000-0800-000005000000}" name="2012/13"/>
    <tableColumn id="6" xr3:uid="{00000000-0010-0000-0800-000006000000}" name="2013/14"/>
    <tableColumn id="7" xr3:uid="{00000000-0010-0000-0800-000007000000}" name="2014/15"/>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Table3.4.2" displayName="Table3.4.2" ref="A17:L20" totalsRowShown="0" headerRowDxfId="438" headerRowBorderDxfId="437" tableBorderDxfId="436" totalsRowBorderDxfId="435">
  <autoFilter ref="A17:L20"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900-000001000000}" name="Grant Type"/>
    <tableColumn id="2" xr3:uid="{00000000-0010-0000-0900-000002000000}" name="2014/15"/>
    <tableColumn id="3" xr3:uid="{00000000-0010-0000-0900-000003000000}" name="2015/16"/>
    <tableColumn id="4" xr3:uid="{00000000-0010-0000-0900-000004000000}" name="2016/17"/>
    <tableColumn id="5" xr3:uid="{00000000-0010-0000-0900-000005000000}" name="2017/18"/>
    <tableColumn id="6" xr3:uid="{00000000-0010-0000-0900-000006000000}" name="2018/19"/>
    <tableColumn id="7" xr3:uid="{00000000-0010-0000-0900-000007000000}" name="2019/20"/>
    <tableColumn id="8" xr3:uid="{00000000-0010-0000-0900-000008000000}" name="2020/21"/>
    <tableColumn id="9" xr3:uid="{0A581BC7-5630-4A1C-A1EF-5BFB898B99CC}" name="2021/22"/>
    <tableColumn id="10" xr3:uid="{A1A9B95B-8356-45BD-AD7B-C7BA0FA17810}" name="2022/23"/>
    <tableColumn id="11" xr3:uid="{9E7B8530-7B7F-4998-A4C1-19E5F1E813AB}" name="2023/24" dataDxfId="434"/>
    <tableColumn id="12" xr3:uid="{F4119C4E-9A3B-4A42-A047-F1D45E4A2A05}" name="2024/25" dataDxfId="433"/>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Table3.5" displayName="Table3.5" ref="A6:F12" totalsRowShown="0" headerRowDxfId="432" dataDxfId="430" headerRowBorderDxfId="431" tableBorderDxfId="429" dataCellStyle="Percent">
  <autoFilter ref="A6:F12" xr:uid="{00000000-0009-0000-0100-000013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Heating Type" dataDxfId="428"/>
    <tableColumn id="2" xr3:uid="{00000000-0010-0000-0A00-000002000000}" name="2004" dataDxfId="427" dataCellStyle="Percent"/>
    <tableColumn id="3" xr3:uid="{00000000-0010-0000-0A00-000003000000}" name="2006" dataDxfId="426" dataCellStyle="Percent"/>
    <tableColumn id="4" xr3:uid="{00000000-0010-0000-0A00-000004000000}" name="2009" dataDxfId="425" dataCellStyle="Percent"/>
    <tableColumn id="5" xr3:uid="{00000000-0010-0000-0A00-000005000000}" name="2011"/>
    <tableColumn id="6" xr3:uid="{00000000-0010-0000-0A00-000006000000}" name="2016" dataDxfId="424"/>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Table4.1" displayName="Table4.1" ref="A6:J7" totalsRowShown="0" headerRowDxfId="423" headerRowBorderDxfId="422" tableBorderDxfId="421" totalsRowBorderDxfId="420">
  <autoFilter ref="A6:J7"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D00-000001000000}" name="Indicator variable" dataDxfId="419"/>
    <tableColumn id="2" xr3:uid="{00000000-0010-0000-0D00-000002000000}" name="2010/11" dataDxfId="418"/>
    <tableColumn id="3" xr3:uid="{00000000-0010-0000-0D00-000003000000}" name="2011/12" dataDxfId="417"/>
    <tableColumn id="4" xr3:uid="{00000000-0010-0000-0D00-000004000000}" name="2012/13" dataDxfId="416"/>
    <tableColumn id="5" xr3:uid="{00000000-0010-0000-0D00-000005000000}" name="2013/14" dataDxfId="415"/>
    <tableColumn id="6" xr3:uid="{00000000-0010-0000-0D00-000006000000}" name="2014/15" dataDxfId="414"/>
    <tableColumn id="7" xr3:uid="{00000000-0010-0000-0D00-000007000000}" name="2015/16" dataDxfId="413"/>
    <tableColumn id="8" xr3:uid="{00000000-0010-0000-0D00-000008000000}" name="2016/17" dataDxfId="412"/>
    <tableColumn id="9" xr3:uid="{00000000-0010-0000-0D00-000009000000}" name="2017/18" dataDxfId="411"/>
    <tableColumn id="10" xr3:uid="{00000000-0010-0000-0D00-00000A000000}" name="2018/19" dataDxfId="410"/>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Table4.2" displayName="Table4.2" ref="A6:K7" totalsRowShown="0" headerRowDxfId="409" headerRowBorderDxfId="408" tableBorderDxfId="407" totalsRowBorderDxfId="406">
  <autoFilter ref="A6:K7"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E00-000001000000}" name="Indicator variable" dataDxfId="405"/>
    <tableColumn id="2" xr3:uid="{00000000-0010-0000-0E00-000002000000}" name="Units" dataDxfId="404"/>
    <tableColumn id="3" xr3:uid="{00000000-0010-0000-0E00-000003000000}" name="2010/11" dataDxfId="403"/>
    <tableColumn id="4" xr3:uid="{00000000-0010-0000-0E00-000004000000}" name="2011/12" dataDxfId="402"/>
    <tableColumn id="5" xr3:uid="{00000000-0010-0000-0E00-000005000000}" name="2012/13" dataDxfId="401"/>
    <tableColumn id="6" xr3:uid="{00000000-0010-0000-0E00-000006000000}" name="2013/14" dataDxfId="400"/>
    <tableColumn id="7" xr3:uid="{00000000-0010-0000-0E00-000007000000}" name="2014/15" dataDxfId="399"/>
    <tableColumn id="8" xr3:uid="{00000000-0010-0000-0E00-000008000000}" name="2015/16" dataDxfId="398"/>
    <tableColumn id="9" xr3:uid="{00000000-0010-0000-0E00-000009000000}" name="2016/17" dataDxfId="397"/>
    <tableColumn id="10" xr3:uid="{00000000-0010-0000-0E00-00000A000000}" name="2017/18" dataDxfId="396"/>
    <tableColumn id="11" xr3:uid="{00000000-0010-0000-0E00-00000B000000}" name="2018/19" dataDxfId="395"/>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Table5.1.1" displayName="Table5.1.1" ref="A8:M9" totalsRowShown="0" headerRowDxfId="394" dataDxfId="392" headerRowBorderDxfId="393" tableBorderDxfId="391">
  <tableColumns count="13">
    <tableColumn id="1" xr3:uid="{00000000-0010-0000-0F00-000001000000}" name="Indicator variable" dataDxfId="390"/>
    <tableColumn id="2" xr3:uid="{00000000-0010-0000-0F00-000002000000}" name="Units" dataDxfId="389"/>
    <tableColumn id="3" xr3:uid="{00000000-0010-0000-0F00-000003000000}" name="2014" dataDxfId="388"/>
    <tableColumn id="4" xr3:uid="{00000000-0010-0000-0F00-000004000000}" name="2015" dataDxfId="387"/>
    <tableColumn id="5" xr3:uid="{00000000-0010-0000-0F00-000005000000}" name="2016" dataDxfId="386"/>
    <tableColumn id="6" xr3:uid="{00000000-0010-0000-0F00-000006000000}" name="2017" dataDxfId="385"/>
    <tableColumn id="7" xr3:uid="{00000000-0010-0000-0F00-000007000000}" name="2018" dataDxfId="384"/>
    <tableColumn id="8" xr3:uid="{00000000-0010-0000-0F00-000008000000}" name="2019" dataDxfId="383"/>
    <tableColumn id="9" xr3:uid="{00000000-0010-0000-0F00-000009000000}" name="2020" dataDxfId="382"/>
    <tableColumn id="10" xr3:uid="{00000000-0010-0000-0F00-00000A000000}" name="2021" dataDxfId="381"/>
    <tableColumn id="11" xr3:uid="{30EE44D5-4396-4BDB-A360-F187D74883C1}" name="2022" dataDxfId="380"/>
    <tableColumn id="12" xr3:uid="{A6A38D1A-6EF9-44D4-A1CD-3DC5C048F805}" name="2023" dataDxfId="379"/>
    <tableColumn id="13" xr3:uid="{15422039-8FF6-4808-AF8F-AB694B9FFE0F}" name="2024" dataDxfId="378"/>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Table5.1.2" displayName="Table5.1.2" ref="A13:M20" totalsRowShown="0" headerRowDxfId="377" dataDxfId="375" headerRowBorderDxfId="376" tableBorderDxfId="374">
  <tableColumns count="13">
    <tableColumn id="1" xr3:uid="{00000000-0010-0000-1000-000001000000}" name="Emission ranges" dataDxfId="373"/>
    <tableColumn id="2" xr3:uid="{00000000-0010-0000-1000-000002000000}" name="Units" dataDxfId="372"/>
    <tableColumn id="3" xr3:uid="{00000000-0010-0000-1000-000003000000}" name="2014" dataDxfId="371"/>
    <tableColumn id="4" xr3:uid="{00000000-0010-0000-1000-000004000000}" name="2015" dataDxfId="370"/>
    <tableColumn id="5" xr3:uid="{00000000-0010-0000-1000-000005000000}" name="2016" dataDxfId="369"/>
    <tableColumn id="6" xr3:uid="{00000000-0010-0000-1000-000006000000}" name="2017" dataDxfId="368"/>
    <tableColumn id="7" xr3:uid="{00000000-0010-0000-1000-000007000000}" name="2018" dataDxfId="367"/>
    <tableColumn id="8" xr3:uid="{00000000-0010-0000-1000-000008000000}" name="2019" dataDxfId="366"/>
    <tableColumn id="9" xr3:uid="{00000000-0010-0000-1000-000009000000}" name="2020" dataDxfId="365"/>
    <tableColumn id="10" xr3:uid="{00000000-0010-0000-1000-00000A000000}" name="2021" dataDxfId="364"/>
    <tableColumn id="11" xr3:uid="{97B6796D-77D4-46F5-8742-32AC5CADA45E}" name="2022" dataDxfId="363"/>
    <tableColumn id="12" xr3:uid="{0D13072A-B99A-4064-8979-8785832A6122}" name="2023" dataDxfId="362"/>
    <tableColumn id="13" xr3:uid="{3FC8D80D-E7B2-421F-9D92-2E46CCC869C9}" name="2024" dataDxfId="361"/>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7DE8344-E4E8-484C-9C0D-490E84DAE45A}" name="Table5.26" displayName="Table5.26" ref="A8:R11" headerRowDxfId="360" headerRowBorderDxfId="359" tableBorderDxfId="358" totalsRowBorderDxfId="357">
  <tableColumns count="18">
    <tableColumn id="1" xr3:uid="{00781F85-15D6-4D21-8D34-D9552B13C706}" name="Indicator varibale"/>
    <tableColumn id="2" xr3:uid="{B6EEE1DF-7F19-4BF4-88DF-99A0DD85C1B5}" name="Unit"/>
    <tableColumn id="3" xr3:uid="{F3321639-3E16-4929-B375-CA858E235307}" name="2008"/>
    <tableColumn id="4" xr3:uid="{AB5C8D8E-3F2B-4E06-95FC-9C764165CEF1}" name="2009"/>
    <tableColumn id="5" xr3:uid="{C302C856-E502-4186-AD73-97CE37B9655E}" name="2010"/>
    <tableColumn id="6" xr3:uid="{5FD21265-6E7F-41BC-B5B9-9EC339027583}" name="2011"/>
    <tableColumn id="7" xr3:uid="{A3E624F3-68A3-4D69-AB97-CD71EB3A56AB}" name="2012"/>
    <tableColumn id="8" xr3:uid="{EE3E0AED-C907-4CBB-B9FF-1137A1C0175F}" name="2013"/>
    <tableColumn id="9" xr3:uid="{234B16A5-DA68-40D3-98DE-12B2CA9E83C4}" name="2014"/>
    <tableColumn id="10" xr3:uid="{1AAA275B-5155-4B87-ACA2-574F12D59189}" name="2015"/>
    <tableColumn id="11" xr3:uid="{6FF505C9-87FA-43C2-92AE-C767A3E91A1E}" name="2016"/>
    <tableColumn id="12" xr3:uid="{C70276C8-3C75-404B-B993-F8263130B064}" name="2017"/>
    <tableColumn id="13" xr3:uid="{DAFD036E-82BF-4AB9-B965-9AB2465FF025}" name="2018"/>
    <tableColumn id="14" xr3:uid="{35EBAF16-44C0-4E94-BC6C-46E82D376C7B}" name="2019"/>
    <tableColumn id="15" xr3:uid="{4C2391BE-3BCF-40FB-8721-4F22BCA797DE}" name="2020"/>
    <tableColumn id="16" xr3:uid="{6E2C24C6-363F-4B85-9FD6-6480F554D05C}" name="2021"/>
    <tableColumn id="17" xr3:uid="{4AB31517-5298-4E9A-BE73-6069FE4B08F1}" name="2022" dataDxfId="356"/>
    <tableColumn id="18" xr3:uid="{276F6683-6069-4FAF-9C73-026EE18AC771}" name="2023" dataDxfId="355"/>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2000000}" name="Table5.3" displayName="Table5.3" ref="A7:X16" totalsRowShown="0" headerRowDxfId="354" headerRowBorderDxfId="353" tableBorderDxfId="352" totalsRowBorderDxfId="351">
  <tableColumns count="24">
    <tableColumn id="1" xr3:uid="{00000000-0010-0000-1200-000001000000}" name="Transport mode" dataDxfId="350" dataCellStyle="Normal 3"/>
    <tableColumn id="2" xr3:uid="{00000000-0010-0000-1200-000002000000}" name="1999-2001" dataDxfId="349" dataCellStyle="Normal 3"/>
    <tableColumn id="3" xr3:uid="{00000000-0010-0000-1200-000003000000}" name="2000-2002" dataDxfId="348" dataCellStyle="Normal 3"/>
    <tableColumn id="4" xr3:uid="{00000000-0010-0000-1200-000004000000}" name="2001-2003" dataDxfId="347" dataCellStyle="Normal 3"/>
    <tableColumn id="5" xr3:uid="{00000000-0010-0000-1200-000005000000}" name="2002-2004" dataDxfId="346" dataCellStyle="Normal 3"/>
    <tableColumn id="6" xr3:uid="{00000000-0010-0000-1200-000006000000}" name="2003-2005" dataDxfId="345" dataCellStyle="Normal 3"/>
    <tableColumn id="7" xr3:uid="{00000000-0010-0000-1200-000007000000}" name="2004-2006" dataDxfId="344" dataCellStyle="Normal 3"/>
    <tableColumn id="8" xr3:uid="{00000000-0010-0000-1200-000008000000}" name="2005-2007" dataDxfId="343" dataCellStyle="Normal 3"/>
    <tableColumn id="9" xr3:uid="{00000000-0010-0000-1200-000009000000}" name="2006-2008" dataDxfId="342" dataCellStyle="Normal 3"/>
    <tableColumn id="10" xr3:uid="{00000000-0010-0000-1200-00000A000000}" name="2007-2009" dataDxfId="341" dataCellStyle="Normal 3"/>
    <tableColumn id="11" xr3:uid="{00000000-0010-0000-1200-00000B000000}" name="2008-2010" dataDxfId="340" dataCellStyle="Normal 3"/>
    <tableColumn id="12" xr3:uid="{00000000-0010-0000-1200-00000C000000}" name="2009-2011" dataDxfId="339" dataCellStyle="Normal 3"/>
    <tableColumn id="13" xr3:uid="{00000000-0010-0000-1200-00000D000000}" name="2010-2012" dataDxfId="338" dataCellStyle="Normal 3"/>
    <tableColumn id="14" xr3:uid="{00000000-0010-0000-1200-00000E000000}" name="2011-2013" dataDxfId="337" dataCellStyle="Normal 3"/>
    <tableColumn id="15" xr3:uid="{00000000-0010-0000-1200-00000F000000}" name="2012-2014" dataDxfId="336" dataCellStyle="Normal 3"/>
    <tableColumn id="16" xr3:uid="{00000000-0010-0000-1200-000010000000}" name="2013-2015"/>
    <tableColumn id="17" xr3:uid="{00000000-0010-0000-1200-000011000000}" name="2014-2016"/>
    <tableColumn id="18" xr3:uid="{00000000-0010-0000-1200-000012000000}" name="2015-2017"/>
    <tableColumn id="19" xr3:uid="{00000000-0010-0000-1200-000013000000}" name="2016-2018"/>
    <tableColumn id="20" xr3:uid="{00000000-0010-0000-1200-000014000000}" name="2017-2019"/>
    <tableColumn id="21" xr3:uid="{00000000-0010-0000-1200-000015000000}" name="2020 _x000a_[note 1]"/>
    <tableColumn id="22" xr3:uid="{72860B04-5B37-4B18-B121-D3F2E5D489DE}" name="2021_x000a_[note 1]"/>
    <tableColumn id="23" xr3:uid="{810A353F-C757-4BDE-92A1-EB19DF48BD48}" name="2022 _x000a_[note 1]"/>
    <tableColumn id="24" xr3:uid="{88201602-09A9-4150-81AE-856B5423CA5D}" name="2023 _x000a_[note 1]"/>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A5E475-CF7C-4DD7-92BA-B2BDA1A340D1}" name="IndicatorTrends" displayName="IndicatorTrends" ref="A1:C51" totalsRowShown="0" headerRowDxfId="526" dataDxfId="524" headerRowBorderDxfId="525" tableBorderDxfId="523">
  <tableColumns count="3">
    <tableColumn id="1" xr3:uid="{6265946F-ABD9-4569-AC7B-DB1EEFFDD1C2}" name="Indicator " dataDxfId="522"/>
    <tableColumn id="2" xr3:uid="{0B319E7A-6E46-4403-9C0B-C01B1FF19819}" name="Long term trend" dataDxfId="521"/>
    <tableColumn id="3" xr3:uid="{CE2DD32D-9634-4953-B5F4-3CA59CB1CAB8}" name="Recent trend" dataDxfId="520"/>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3000000}" name="Table5.4" displayName="Table5.4" ref="A6:X9" totalsRowShown="0" headerRowDxfId="335" dataDxfId="333" headerRowBorderDxfId="334" tableBorderDxfId="332" totalsRowBorderDxfId="331" dataCellStyle="Normal 2">
  <tableColumns count="24">
    <tableColumn id="1" xr3:uid="{00000000-0010-0000-1300-000001000000}" name="Transport mode" dataDxfId="330" dataCellStyle="Normal 2"/>
    <tableColumn id="2" xr3:uid="{00000000-0010-0000-1300-000002000000}" name="1999-2001" dataDxfId="329" dataCellStyle="Percent"/>
    <tableColumn id="3" xr3:uid="{00000000-0010-0000-1300-000003000000}" name="2000-2002" dataDxfId="328" dataCellStyle="Normal 2"/>
    <tableColumn id="4" xr3:uid="{00000000-0010-0000-1300-000004000000}" name="2001-2003" dataDxfId="327" dataCellStyle="Normal 2"/>
    <tableColumn id="5" xr3:uid="{00000000-0010-0000-1300-000005000000}" name="2002-2004" dataDxfId="326" dataCellStyle="Normal 2"/>
    <tableColumn id="6" xr3:uid="{00000000-0010-0000-1300-000006000000}" name="2003-2005" dataDxfId="325" dataCellStyle="Normal 2"/>
    <tableColumn id="7" xr3:uid="{00000000-0010-0000-1300-000007000000}" name="2004-2006" dataDxfId="324" dataCellStyle="Normal 2"/>
    <tableColumn id="8" xr3:uid="{00000000-0010-0000-1300-000008000000}" name="2005-2007" dataDxfId="323" dataCellStyle="Normal 2"/>
    <tableColumn id="9" xr3:uid="{00000000-0010-0000-1300-000009000000}" name="2006-2008" dataDxfId="322" dataCellStyle="Normal 2"/>
    <tableColumn id="10" xr3:uid="{00000000-0010-0000-1300-00000A000000}" name="2007-2009" dataDxfId="321" dataCellStyle="Normal 2"/>
    <tableColumn id="11" xr3:uid="{00000000-0010-0000-1300-00000B000000}" name="2008-2010" dataDxfId="320" dataCellStyle="Normal 2"/>
    <tableColumn id="12" xr3:uid="{00000000-0010-0000-1300-00000C000000}" name="2009-2011" dataDxfId="319" dataCellStyle="Normal 2"/>
    <tableColumn id="13" xr3:uid="{00000000-0010-0000-1300-00000D000000}" name="2010-2012" dataDxfId="318" dataCellStyle="Normal 2"/>
    <tableColumn id="14" xr3:uid="{00000000-0010-0000-1300-00000E000000}" name="2011-2013" dataDxfId="317" dataCellStyle="Normal 2"/>
    <tableColumn id="15" xr3:uid="{00000000-0010-0000-1300-00000F000000}" name="2012-2014" dataDxfId="316" dataCellStyle="Normal 2"/>
    <tableColumn id="16" xr3:uid="{00000000-0010-0000-1300-000010000000}" name="2013-2015" dataDxfId="315" dataCellStyle="Normal 2"/>
    <tableColumn id="17" xr3:uid="{00000000-0010-0000-1300-000011000000}" name="2014-2016" dataDxfId="314" dataCellStyle="Normal 2"/>
    <tableColumn id="18" xr3:uid="{00000000-0010-0000-1300-000012000000}" name="2015-2017" dataDxfId="313" dataCellStyle="Normal 2"/>
    <tableColumn id="19" xr3:uid="{00000000-0010-0000-1300-000013000000}" name="2016-2018" dataDxfId="312" dataCellStyle="Normal 2"/>
    <tableColumn id="20" xr3:uid="{00000000-0010-0000-1300-000014000000}" name="2017-2019" dataDxfId="311" dataCellStyle="Normal 2"/>
    <tableColumn id="21" xr3:uid="{00000000-0010-0000-1300-000015000000}" name="2020 _x000a_[note 1]" dataDxfId="310" dataCellStyle="Percent"/>
    <tableColumn id="22" xr3:uid="{2768DE0A-95A5-4BDF-9D5D-F1C862F3E37B}" name="2021_x000a_[note 1]" dataDxfId="309" dataCellStyle="Percent"/>
    <tableColumn id="23" xr3:uid="{1C5C900A-A747-4302-A726-9BF24B697CDE}" name="2022 _x000a_[note 1]" dataDxfId="308" dataCellStyle="Normal 2"/>
    <tableColumn id="24" xr3:uid="{3FE1A618-3CAA-41FB-8D35-9567DB8ACE37}" name="2023_x000a_[note 1]" dataDxfId="307" dataCellStyle="Normal 2"/>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4000000}" name="Table5.5" displayName="Table5.5" ref="A6:Z8" totalsRowShown="0" headerRowDxfId="306" dataDxfId="304" headerRowBorderDxfId="305" tableBorderDxfId="303" totalsRowBorderDxfId="302">
  <autoFilter ref="A6:Z8" xr:uid="{00000000-0009-0000-0100-00001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1400-000001000000}" name="Indicator variable" dataDxfId="301"/>
    <tableColumn id="2" xr3:uid="{00000000-0010-0000-1400-000002000000}" name="1999/00" dataDxfId="300" dataCellStyle="Normal 2"/>
    <tableColumn id="3" xr3:uid="{00000000-0010-0000-1400-000003000000}" name="2000/01" dataDxfId="299" dataCellStyle="Normal 2"/>
    <tableColumn id="4" xr3:uid="{00000000-0010-0000-1400-000004000000}" name="2001/02" dataDxfId="298" dataCellStyle="Normal 2"/>
    <tableColumn id="5" xr3:uid="{00000000-0010-0000-1400-000005000000}" name="2002/03" dataDxfId="297" dataCellStyle="Normal 2"/>
    <tableColumn id="6" xr3:uid="{00000000-0010-0000-1400-000006000000}" name="2003/04" dataDxfId="296" dataCellStyle="Normal 2"/>
    <tableColumn id="7" xr3:uid="{00000000-0010-0000-1400-000007000000}" name="2004/05" dataDxfId="295" dataCellStyle="Normal 2"/>
    <tableColumn id="8" xr3:uid="{00000000-0010-0000-1400-000008000000}" name="2005/06" dataDxfId="294" dataCellStyle="Normal 2"/>
    <tableColumn id="9" xr3:uid="{00000000-0010-0000-1400-000009000000}" name="2006/07" dataDxfId="293" dataCellStyle="Normal 2"/>
    <tableColumn id="10" xr3:uid="{00000000-0010-0000-1400-00000A000000}" name="2007/08" dataDxfId="292" dataCellStyle="Normal 2"/>
    <tableColumn id="11" xr3:uid="{00000000-0010-0000-1400-00000B000000}" name="2008/09" dataDxfId="291" dataCellStyle="Normal 2"/>
    <tableColumn id="12" xr3:uid="{00000000-0010-0000-1400-00000C000000}" name="2009/10" dataDxfId="290" dataCellStyle="Normal 2"/>
    <tableColumn id="13" xr3:uid="{00000000-0010-0000-1400-00000D000000}" name="2010/11" dataDxfId="289" dataCellStyle="Normal 2"/>
    <tableColumn id="14" xr3:uid="{00000000-0010-0000-1400-00000E000000}" name="2011/12" dataDxfId="288" dataCellStyle="Normal 2"/>
    <tableColumn id="15" xr3:uid="{00000000-0010-0000-1400-00000F000000}" name="2012/13" dataDxfId="287" dataCellStyle="Normal 2"/>
    <tableColumn id="16" xr3:uid="{00000000-0010-0000-1400-000010000000}" name="2013/14" dataDxfId="286" dataCellStyle="Normal 2"/>
    <tableColumn id="17" xr3:uid="{00000000-0010-0000-1400-000011000000}" name="2014/15" dataDxfId="285" dataCellStyle="Normal 2"/>
    <tableColumn id="18" xr3:uid="{00000000-0010-0000-1400-000012000000}" name="2015/16" dataDxfId="284" dataCellStyle="Normal 2"/>
    <tableColumn id="19" xr3:uid="{00000000-0010-0000-1400-000013000000}" name="2016/17" dataDxfId="283"/>
    <tableColumn id="20" xr3:uid="{00000000-0010-0000-1400-000014000000}" name="2017/18" dataDxfId="282"/>
    <tableColumn id="21" xr3:uid="{00000000-0010-0000-1400-000015000000}" name="2018/19" dataDxfId="281"/>
    <tableColumn id="22" xr3:uid="{00000000-0010-0000-1400-000016000000}" name="2019/20" dataDxfId="280"/>
    <tableColumn id="23" xr3:uid="{00000000-0010-0000-1400-000017000000}" name="2020/21" dataDxfId="279"/>
    <tableColumn id="24" xr3:uid="{E964B9AC-8629-4669-B3DB-FD1EB8EDEFAB}" name="2021/22" dataDxfId="278"/>
    <tableColumn id="25" xr3:uid="{CB79659C-ECC4-4460-80E8-B24C3D3B70DB}" name="2022/23" dataDxfId="277"/>
    <tableColumn id="26" xr3:uid="{3797F68C-3E7C-4296-9D82-B894A51326FE}" name="2023/24" dataDxfId="276"/>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5000000}" name="Table5.6" displayName="Table5.6" ref="A6:Z9" totalsRowShown="0" headerRowDxfId="275" dataDxfId="273" headerRowBorderDxfId="274" tableBorderDxfId="272" totalsRowBorderDxfId="271" dataCellStyle="Normal 2">
  <autoFilter ref="A6:Z9"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1500-000001000000}" name="Indicator variable" dataDxfId="270" dataCellStyle="Normal 2"/>
    <tableColumn id="2" xr3:uid="{00000000-0010-0000-1500-000002000000}" name="1999/00" dataDxfId="269" dataCellStyle="Normal 2"/>
    <tableColumn id="3" xr3:uid="{00000000-0010-0000-1500-000003000000}" name="2000/01"/>
    <tableColumn id="4" xr3:uid="{00000000-0010-0000-1500-000004000000}" name="2001/02"/>
    <tableColumn id="5" xr3:uid="{00000000-0010-0000-1500-000005000000}" name="2002/03"/>
    <tableColumn id="6" xr3:uid="{00000000-0010-0000-1500-000006000000}" name="2003/04" dataDxfId="268" dataCellStyle="Normal 2"/>
    <tableColumn id="7" xr3:uid="{00000000-0010-0000-1500-000007000000}" name="2004/05" dataDxfId="267" dataCellStyle="Normal 2"/>
    <tableColumn id="8" xr3:uid="{00000000-0010-0000-1500-000008000000}" name="2005/06" dataDxfId="266" dataCellStyle="Normal 2"/>
    <tableColumn id="9" xr3:uid="{00000000-0010-0000-1500-000009000000}" name="2006/07" dataDxfId="265" dataCellStyle="Normal 2"/>
    <tableColumn id="10" xr3:uid="{00000000-0010-0000-1500-00000A000000}" name="2007/08" dataDxfId="264" dataCellStyle="Normal 2"/>
    <tableColumn id="11" xr3:uid="{00000000-0010-0000-1500-00000B000000}" name="2008/09" dataDxfId="263" dataCellStyle="Normal 2"/>
    <tableColumn id="12" xr3:uid="{00000000-0010-0000-1500-00000C000000}" name="2009/10" dataDxfId="262" dataCellStyle="Normal 2"/>
    <tableColumn id="13" xr3:uid="{00000000-0010-0000-1500-00000D000000}" name="2010/11" dataDxfId="261" dataCellStyle="Normal 2"/>
    <tableColumn id="14" xr3:uid="{00000000-0010-0000-1500-00000E000000}" name="2011/12" dataDxfId="260" dataCellStyle="Normal 2"/>
    <tableColumn id="15" xr3:uid="{00000000-0010-0000-1500-00000F000000}" name="2012/13" dataDxfId="259" dataCellStyle="Normal 2"/>
    <tableColumn id="16" xr3:uid="{00000000-0010-0000-1500-000010000000}" name="2013/14"/>
    <tableColumn id="17" xr3:uid="{00000000-0010-0000-1500-000011000000}" name="2014/15"/>
    <tableColumn id="18" xr3:uid="{00000000-0010-0000-1500-000012000000}" name="2015/16"/>
    <tableColumn id="19" xr3:uid="{00000000-0010-0000-1500-000013000000}" name="2016/17"/>
    <tableColumn id="20" xr3:uid="{00000000-0010-0000-1500-000014000000}" name="2017/18" dataDxfId="258" dataCellStyle="Normal 2"/>
    <tableColumn id="21" xr3:uid="{00000000-0010-0000-1500-000015000000}" name="2018/19" dataDxfId="257" dataCellStyle="Normal 2"/>
    <tableColumn id="22" xr3:uid="{00000000-0010-0000-1500-000016000000}" name="2019/20" dataDxfId="256" dataCellStyle="Normal 2"/>
    <tableColumn id="23" xr3:uid="{00000000-0010-0000-1500-000017000000}" name="2020/21" dataDxfId="255" dataCellStyle="Normal 2"/>
    <tableColumn id="24" xr3:uid="{5D62296A-F94B-4BA6-BEF8-B7831E0F7B3B}" name="2021/22" dataDxfId="254" dataCellStyle="Normal 2"/>
    <tableColumn id="25" xr3:uid="{DFBB57C6-C350-4C23-8E2A-D86DE2B9558D}" name="2022/23" dataDxfId="253" dataCellStyle="Normal 2"/>
    <tableColumn id="26" xr3:uid="{61989E1E-490C-4E95-9810-1CA62F3939D7}" name="2023/24" dataDxfId="252" dataCellStyle="Normal 2"/>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6000000}" name="Table5.7" displayName="Table5.7" ref="A6:AR7" headerRowDxfId="251" dataDxfId="250" totalsRowDxfId="248" tableBorderDxfId="249">
  <tableColumns count="44">
    <tableColumn id="1" xr3:uid="{00000000-0010-0000-1600-000001000000}" name="Indicator variable" totalsRowLabel="Total" dataDxfId="247"/>
    <tableColumn id="13" xr3:uid="{00000000-0010-0000-1600-00000D000000}" name="2014 _x000a_Q3" dataDxfId="246" dataCellStyle="Comma"/>
    <tableColumn id="14" xr3:uid="{00000000-0010-0000-1600-00000E000000}" name="2014 _x000a_Q4" dataDxfId="245" dataCellStyle="Comma"/>
    <tableColumn id="15" xr3:uid="{00000000-0010-0000-1600-00000F000000}" name="2015 _x000a_Q1" dataDxfId="244" dataCellStyle="Comma"/>
    <tableColumn id="16" xr3:uid="{00000000-0010-0000-1600-000010000000}" name="2015 _x000a_Q2" dataDxfId="243" dataCellStyle="Comma"/>
    <tableColumn id="17" xr3:uid="{00000000-0010-0000-1600-000011000000}" name="2015 _x000a_Q3" dataDxfId="242" dataCellStyle="Comma"/>
    <tableColumn id="18" xr3:uid="{00000000-0010-0000-1600-000012000000}" name="2015 _x000a_Q4" dataDxfId="241" dataCellStyle="Comma"/>
    <tableColumn id="19" xr3:uid="{00000000-0010-0000-1600-000013000000}" name="2016 _x000a_Q1" dataDxfId="240" dataCellStyle="Comma"/>
    <tableColumn id="20" xr3:uid="{00000000-0010-0000-1600-000014000000}" name="2016 _x000a_Q2" dataDxfId="239" dataCellStyle="Comma"/>
    <tableColumn id="21" xr3:uid="{00000000-0010-0000-1600-000015000000}" name="2016 _x000a_Q3" dataDxfId="238" dataCellStyle="Comma"/>
    <tableColumn id="22" xr3:uid="{00000000-0010-0000-1600-000016000000}" name="2016 _x000a_Q4" dataDxfId="237" dataCellStyle="Comma"/>
    <tableColumn id="23" xr3:uid="{00000000-0010-0000-1600-000017000000}" name="2017 _x000a_Q1" dataDxfId="236" dataCellStyle="Comma"/>
    <tableColumn id="24" xr3:uid="{00000000-0010-0000-1600-000018000000}" name="2017 _x000a_Q2" dataDxfId="235" dataCellStyle="Comma"/>
    <tableColumn id="25" xr3:uid="{00000000-0010-0000-1600-000019000000}" name="2017 _x000a_Q3" dataDxfId="234" dataCellStyle="Comma"/>
    <tableColumn id="26" xr3:uid="{00000000-0010-0000-1600-00001A000000}" name="2017 _x000a_Q4" dataDxfId="233" dataCellStyle="Comma"/>
    <tableColumn id="27" xr3:uid="{00000000-0010-0000-1600-00001B000000}" name="2018 _x000a_Q1" dataDxfId="232" dataCellStyle="Comma"/>
    <tableColumn id="28" xr3:uid="{00000000-0010-0000-1600-00001C000000}" name="2018 _x000a_Q2" dataDxfId="231" dataCellStyle="Comma"/>
    <tableColumn id="29" xr3:uid="{00000000-0010-0000-1600-00001D000000}" name="2018 _x000a_Q3" dataDxfId="230" dataCellStyle="Comma"/>
    <tableColumn id="30" xr3:uid="{00000000-0010-0000-1600-00001E000000}" name="2018 _x000a_Q4" dataDxfId="229" dataCellStyle="Comma"/>
    <tableColumn id="31" xr3:uid="{00000000-0010-0000-1600-00001F000000}" name="2019 _x000a_Q1" dataDxfId="228" dataCellStyle="Comma"/>
    <tableColumn id="32" xr3:uid="{00000000-0010-0000-1600-000020000000}" name="2019 _x000a_Q2" dataDxfId="227" dataCellStyle="Comma"/>
    <tableColumn id="33" xr3:uid="{00000000-0010-0000-1600-000021000000}" name="2019 _x000a_Q3" dataDxfId="226" dataCellStyle="Comma"/>
    <tableColumn id="34" xr3:uid="{00000000-0010-0000-1600-000022000000}" name="2019 _x000a_Q4" dataDxfId="225" dataCellStyle="Comma"/>
    <tableColumn id="35" xr3:uid="{00000000-0010-0000-1600-000023000000}" name="2020 _x000a_Q1" dataDxfId="224" dataCellStyle="Comma"/>
    <tableColumn id="36" xr3:uid="{00000000-0010-0000-1600-000024000000}" name="2020 _x000a_Q2" dataDxfId="223" dataCellStyle="Comma"/>
    <tableColumn id="37" xr3:uid="{00000000-0010-0000-1600-000025000000}" name="2020 _x000a_Q3" dataDxfId="222" dataCellStyle="Comma"/>
    <tableColumn id="38" xr3:uid="{00000000-0010-0000-1600-000026000000}" name="2020 _x000a_Q4" dataDxfId="221" dataCellStyle="Comma"/>
    <tableColumn id="39" xr3:uid="{00000000-0010-0000-1600-000027000000}" name="2021 _x000a_Q1" totalsRowFunction="count" dataDxfId="220" dataCellStyle="Comma"/>
    <tableColumn id="40" xr3:uid="{00000000-0010-0000-1600-000028000000}" name="2021 _x000a_Q2" dataDxfId="219" dataCellStyle="Comma"/>
    <tableColumn id="41" xr3:uid="{00000000-0010-0000-1600-000029000000}" name="2021 _x000a_Q3" dataDxfId="218" dataCellStyle="Comma"/>
    <tableColumn id="42" xr3:uid="{00000000-0010-0000-1600-00002A000000}" name="2021 _x000a_Q4" dataDxfId="217" dataCellStyle="Comma"/>
    <tableColumn id="2" xr3:uid="{685709AE-21BB-49E0-AA9A-EACF8A7099A2}" name="2022 _x000a_Q1" dataDxfId="216" dataCellStyle="Comma"/>
    <tableColumn id="3" xr3:uid="{B55A5F67-D19E-4708-B7AD-9995F2832253}" name="2022_x000a_Q2" dataDxfId="215" dataCellStyle="Comma"/>
    <tableColumn id="4" xr3:uid="{0E454751-50C5-4C68-9301-53D6C5F59E2F}" name="2022_x000a_Q3" dataDxfId="214" dataCellStyle="Comma"/>
    <tableColumn id="5" xr3:uid="{E013C3F9-D7FA-401E-A29A-8B5453121D88}" name="2022_x000a_Q4" dataDxfId="213" dataCellStyle="Comma"/>
    <tableColumn id="6" xr3:uid="{DD81BD42-E7B9-480C-B29C-B37DEEFEBCDF}" name="2023_x000a_Q1" dataDxfId="212" dataCellStyle="Comma"/>
    <tableColumn id="7" xr3:uid="{71ED85F4-4286-4046-8CFE-3E943AF6DF5B}" name="2023_x000a_Q2" dataDxfId="211" dataCellStyle="Comma"/>
    <tableColumn id="8" xr3:uid="{0B5D7DED-3983-41A9-84E2-BB555EE7D801}" name="2023_x000a_Q3" dataDxfId="210" dataCellStyle="Comma"/>
    <tableColumn id="9" xr3:uid="{639C948B-B356-4343-908E-84B144E2C814}" name="2023_x000a_Q4" dataDxfId="209" dataCellStyle="Comma"/>
    <tableColumn id="10" xr3:uid="{405AC37A-F0FB-4026-92EF-C77350F92A42}" name="2024_x000a_Q1" dataDxfId="208" dataCellStyle="Comma"/>
    <tableColumn id="11" xr3:uid="{0FAB00F6-9DD4-4957-8B71-F476B3D995EA}" name="2024_x000a_Q2" dataDxfId="207" dataCellStyle="Comma"/>
    <tableColumn id="12" xr3:uid="{3D3E519D-48FA-45E9-8137-6E837F2C15F5}" name="2024_x000a_Q3" dataDxfId="206" totalsRowDxfId="205" dataCellStyle="Comma"/>
    <tableColumn id="43" xr3:uid="{4A46E0EF-8A5B-49E7-9369-7347AEDE4683}" name="2024_x000a_Q4" dataDxfId="204" totalsRowDxfId="203" dataCellStyle="Comma"/>
    <tableColumn id="44" xr3:uid="{F69D918E-FDEB-4345-BE59-5E7B81556910}" name="2025_x000a_Q1" dataDxfId="202" totalsRowDxfId="201" dataCellStyle="Comma"/>
  </tableColumns>
  <tableStyleInfo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7000000}" name="Table6.1" displayName="Table6.1" ref="A6:AI7" totalsRowShown="0" headerRowDxfId="200" dataDxfId="199" tableBorderDxfId="198" dataCellStyle="Comma">
  <autoFilter ref="A6:AI7" xr:uid="{00000000-0009-0000-0100-00002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00000000-0010-0000-1700-000001000000}" name="Indicator varibale" dataDxfId="197"/>
    <tableColumn id="32" xr3:uid="{00000000-0010-0000-1700-000020000000}" name="Units" dataDxfId="196"/>
    <tableColumn id="2" xr3:uid="{00000000-0010-0000-1700-000002000000}" name="1990" dataDxfId="195" dataCellStyle="Comma"/>
    <tableColumn id="3" xr3:uid="{00000000-0010-0000-1700-000003000000}" name="1991" dataDxfId="194" dataCellStyle="Comma"/>
    <tableColumn id="4" xr3:uid="{00000000-0010-0000-1700-000004000000}" name="1992" dataDxfId="193" dataCellStyle="Comma"/>
    <tableColumn id="5" xr3:uid="{00000000-0010-0000-1700-000005000000}" name="1993" dataDxfId="192" dataCellStyle="Comma"/>
    <tableColumn id="6" xr3:uid="{00000000-0010-0000-1700-000006000000}" name="1994" dataDxfId="191" dataCellStyle="Comma"/>
    <tableColumn id="7" xr3:uid="{00000000-0010-0000-1700-000007000000}" name="1995" dataDxfId="190" dataCellStyle="Comma"/>
    <tableColumn id="8" xr3:uid="{00000000-0010-0000-1700-000008000000}" name="1996" dataDxfId="189" dataCellStyle="Comma"/>
    <tableColumn id="9" xr3:uid="{00000000-0010-0000-1700-000009000000}" name="1997" dataDxfId="188" dataCellStyle="Comma"/>
    <tableColumn id="10" xr3:uid="{00000000-0010-0000-1700-00000A000000}" name="1998" dataDxfId="187" dataCellStyle="Comma"/>
    <tableColumn id="11" xr3:uid="{00000000-0010-0000-1700-00000B000000}" name="1999" dataDxfId="186" dataCellStyle="Comma"/>
    <tableColumn id="12" xr3:uid="{00000000-0010-0000-1700-00000C000000}" name="2000" dataDxfId="185" dataCellStyle="Comma"/>
    <tableColumn id="13" xr3:uid="{00000000-0010-0000-1700-00000D000000}" name="2001" dataDxfId="184" dataCellStyle="Comma"/>
    <tableColumn id="14" xr3:uid="{00000000-0010-0000-1700-00000E000000}" name="2002" dataDxfId="183" dataCellStyle="Comma"/>
    <tableColumn id="15" xr3:uid="{00000000-0010-0000-1700-00000F000000}" name="2003" dataDxfId="182" dataCellStyle="Comma"/>
    <tableColumn id="16" xr3:uid="{00000000-0010-0000-1700-000010000000}" name="2004" dataDxfId="181" dataCellStyle="Comma"/>
    <tableColumn id="17" xr3:uid="{00000000-0010-0000-1700-000011000000}" name="2005" dataDxfId="180" dataCellStyle="Comma"/>
    <tableColumn id="18" xr3:uid="{00000000-0010-0000-1700-000012000000}" name="2006" dataDxfId="179" dataCellStyle="Comma"/>
    <tableColumn id="19" xr3:uid="{00000000-0010-0000-1700-000013000000}" name="2007" dataDxfId="178" dataCellStyle="Comma"/>
    <tableColumn id="20" xr3:uid="{00000000-0010-0000-1700-000014000000}" name="2008" dataDxfId="177" dataCellStyle="Comma"/>
    <tableColumn id="21" xr3:uid="{00000000-0010-0000-1700-000015000000}" name="2009" dataDxfId="176" dataCellStyle="Comma"/>
    <tableColumn id="22" xr3:uid="{00000000-0010-0000-1700-000016000000}" name="2010" dataDxfId="175" dataCellStyle="Comma"/>
    <tableColumn id="23" xr3:uid="{00000000-0010-0000-1700-000017000000}" name="2011" dataDxfId="174" dataCellStyle="Comma"/>
    <tableColumn id="24" xr3:uid="{00000000-0010-0000-1700-000018000000}" name="2012" dataDxfId="173" dataCellStyle="Comma"/>
    <tableColumn id="25" xr3:uid="{00000000-0010-0000-1700-000019000000}" name="2013" dataDxfId="172" dataCellStyle="Comma"/>
    <tableColumn id="26" xr3:uid="{00000000-0010-0000-1700-00001A000000}" name="2014" dataDxfId="171" dataCellStyle="Comma"/>
    <tableColumn id="27" xr3:uid="{00000000-0010-0000-1700-00001B000000}" name="2015" dataDxfId="170" dataCellStyle="Comma"/>
    <tableColumn id="28" xr3:uid="{00000000-0010-0000-1700-00001C000000}" name="2016" dataDxfId="169" dataCellStyle="Comma"/>
    <tableColumn id="29" xr3:uid="{00000000-0010-0000-1700-00001D000000}" name="2017" dataDxfId="168" dataCellStyle="Comma"/>
    <tableColumn id="30" xr3:uid="{00000000-0010-0000-1700-00001E000000}" name="2018" dataDxfId="167" dataCellStyle="Comma"/>
    <tableColumn id="31" xr3:uid="{00000000-0010-0000-1700-00001F000000}" name="2019" dataDxfId="166" dataCellStyle="Comma"/>
    <tableColumn id="33" xr3:uid="{331356CE-24AC-4207-A7D5-6654CAFA113F}" name="2020" dataDxfId="165" dataCellStyle="Comma"/>
    <tableColumn id="34" xr3:uid="{0E7A963E-CAEF-49C2-92C0-85DAD7A06CD9}" name="2021" dataDxfId="164" dataCellStyle="Comma"/>
    <tableColumn id="35" xr3:uid="{4C1FC10B-ECA4-4D04-817E-D356FB9B41DE}" name="2022" dataDxfId="163" dataCellStyle="Comma"/>
  </tableColumns>
  <tableStyleInfo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8000000}" name="Table6.2" displayName="Table6.2" ref="A6:AT9" totalsRowShown="0" headerRowDxfId="162" headerRowBorderDxfId="161" tableBorderDxfId="160" totalsRowBorderDxfId="159" headerRowCellStyle="Normal 2">
  <tableColumns count="46">
    <tableColumn id="1" xr3:uid="{00000000-0010-0000-1800-000001000000}" name="Woodland Type"/>
    <tableColumn id="2" xr3:uid="{00000000-0010-0000-1800-000002000000}" name="1980/81"/>
    <tableColumn id="3" xr3:uid="{00000000-0010-0000-1800-000003000000}" name="1981/82"/>
    <tableColumn id="4" xr3:uid="{00000000-0010-0000-1800-000004000000}" name="1982/83"/>
    <tableColumn id="5" xr3:uid="{00000000-0010-0000-1800-000005000000}" name="1983/84"/>
    <tableColumn id="6" xr3:uid="{00000000-0010-0000-1800-000006000000}" name="1984/85"/>
    <tableColumn id="7" xr3:uid="{00000000-0010-0000-1800-000007000000}" name="1985/86"/>
    <tableColumn id="8" xr3:uid="{00000000-0010-0000-1800-000008000000}" name="1986/87"/>
    <tableColumn id="9" xr3:uid="{00000000-0010-0000-1800-000009000000}" name="1987/88"/>
    <tableColumn id="10" xr3:uid="{00000000-0010-0000-1800-00000A000000}" name="1988/89"/>
    <tableColumn id="11" xr3:uid="{00000000-0010-0000-1800-00000B000000}" name="1989/90"/>
    <tableColumn id="12" xr3:uid="{00000000-0010-0000-1800-00000C000000}" name="1990/91"/>
    <tableColumn id="13" xr3:uid="{00000000-0010-0000-1800-00000D000000}" name="1991/92"/>
    <tableColumn id="14" xr3:uid="{00000000-0010-0000-1800-00000E000000}" name="1992/93"/>
    <tableColumn id="15" xr3:uid="{00000000-0010-0000-1800-00000F000000}" name="1993/94"/>
    <tableColumn id="16" xr3:uid="{00000000-0010-0000-1800-000010000000}" name="1994/95"/>
    <tableColumn id="17" xr3:uid="{00000000-0010-0000-1800-000011000000}" name="1995/96"/>
    <tableColumn id="18" xr3:uid="{00000000-0010-0000-1800-000012000000}" name="1996/97"/>
    <tableColumn id="19" xr3:uid="{00000000-0010-0000-1800-000013000000}" name="1997/98"/>
    <tableColumn id="20" xr3:uid="{00000000-0010-0000-1800-000014000000}" name="1998/99"/>
    <tableColumn id="21" xr3:uid="{00000000-0010-0000-1800-000015000000}" name="1999/00"/>
    <tableColumn id="22" xr3:uid="{00000000-0010-0000-1800-000016000000}" name="2000/01"/>
    <tableColumn id="23" xr3:uid="{00000000-0010-0000-1800-000017000000}" name="2001/02"/>
    <tableColumn id="24" xr3:uid="{00000000-0010-0000-1800-000018000000}" name="2002/03"/>
    <tableColumn id="25" xr3:uid="{00000000-0010-0000-1800-000019000000}" name="2003/04"/>
    <tableColumn id="26" xr3:uid="{00000000-0010-0000-1800-00001A000000}" name="2004/05"/>
    <tableColumn id="27" xr3:uid="{00000000-0010-0000-1800-00001B000000}" name="2005/06"/>
    <tableColumn id="28" xr3:uid="{00000000-0010-0000-1800-00001C000000}" name="2006/07"/>
    <tableColumn id="29" xr3:uid="{00000000-0010-0000-1800-00001D000000}" name="2007/08"/>
    <tableColumn id="30" xr3:uid="{00000000-0010-0000-1800-00001E000000}" name="2008/09"/>
    <tableColumn id="31" xr3:uid="{00000000-0010-0000-1800-00001F000000}" name="2009/10"/>
    <tableColumn id="32" xr3:uid="{00000000-0010-0000-1800-000020000000}" name="2010/11"/>
    <tableColumn id="33" xr3:uid="{00000000-0010-0000-1800-000021000000}" name="2011/12"/>
    <tableColumn id="34" xr3:uid="{00000000-0010-0000-1800-000022000000}" name="2012/13"/>
    <tableColumn id="35" xr3:uid="{00000000-0010-0000-1800-000023000000}" name="2013/14"/>
    <tableColumn id="36" xr3:uid="{00000000-0010-0000-1800-000024000000}" name="2014/15"/>
    <tableColumn id="37" xr3:uid="{00000000-0010-0000-1800-000025000000}" name="2015/16"/>
    <tableColumn id="38" xr3:uid="{00000000-0010-0000-1800-000026000000}" name="2016/17"/>
    <tableColumn id="39" xr3:uid="{00000000-0010-0000-1800-000027000000}" name="2017/18"/>
    <tableColumn id="40" xr3:uid="{00000000-0010-0000-1800-000028000000}" name="2018/19"/>
    <tableColumn id="41" xr3:uid="{00000000-0010-0000-1800-000029000000}" name="2019/20"/>
    <tableColumn id="42" xr3:uid="{00000000-0010-0000-1800-00002A000000}" name="2020/21"/>
    <tableColumn id="43" xr3:uid="{00000000-0010-0000-1800-00002B000000}" name="2021/22" dataDxfId="158"/>
    <tableColumn id="44" xr3:uid="{84B632EF-C6A1-48C2-B731-35AE400BA621}" name="2022/23" dataDxfId="157"/>
    <tableColumn id="45" xr3:uid="{152F8556-296A-40D7-8D6C-DC1D4D101AEA}" name="2023/2024" dataDxfId="156"/>
    <tableColumn id="46" xr3:uid="{C1F45FC0-EC3C-4A2A-934E-DD491BB6AF8B}" name="2024/25" dataDxfId="155"/>
  </tableColumns>
  <tableStyleInfo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9000000}" name="Table6.3" displayName="Table6.3" ref="A6:AI9" totalsRowShown="0" headerRowDxfId="154" headerRowBorderDxfId="153" tableBorderDxfId="152" totalsRowBorderDxfId="151">
  <autoFilter ref="A6:AI9" xr:uid="{00000000-0009-0000-0100-00002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00000000-0010-0000-1900-000001000000}" name="Indicator variable"/>
    <tableColumn id="2" xr3:uid="{00000000-0010-0000-1900-000002000000}" name="Units" dataDxfId="150"/>
    <tableColumn id="3" xr3:uid="{00000000-0010-0000-1900-000003000000}" name="1991"/>
    <tableColumn id="4" xr3:uid="{00000000-0010-0000-1900-000004000000}" name="1992"/>
    <tableColumn id="5" xr3:uid="{00000000-0010-0000-1900-000005000000}" name="1993"/>
    <tableColumn id="6" xr3:uid="{00000000-0010-0000-1900-000006000000}" name="1994"/>
    <tableColumn id="7" xr3:uid="{00000000-0010-0000-1900-000007000000}" name="1995"/>
    <tableColumn id="8" xr3:uid="{00000000-0010-0000-1900-000008000000}" name="1996"/>
    <tableColumn id="9" xr3:uid="{00000000-0010-0000-1900-000009000000}" name="1997"/>
    <tableColumn id="10" xr3:uid="{00000000-0010-0000-1900-00000A000000}" name="1998"/>
    <tableColumn id="11" xr3:uid="{00000000-0010-0000-1900-00000B000000}" name="1999"/>
    <tableColumn id="12" xr3:uid="{00000000-0010-0000-1900-00000C000000}" name="2000"/>
    <tableColumn id="13" xr3:uid="{00000000-0010-0000-1900-00000D000000}" name="2001"/>
    <tableColumn id="14" xr3:uid="{00000000-0010-0000-1900-00000E000000}" name="2002"/>
    <tableColumn id="15" xr3:uid="{00000000-0010-0000-1900-00000F000000}" name="2003"/>
    <tableColumn id="16" xr3:uid="{00000000-0010-0000-1900-000010000000}" name="2004"/>
    <tableColumn id="17" xr3:uid="{00000000-0010-0000-1900-000011000000}" name="2005"/>
    <tableColumn id="18" xr3:uid="{00000000-0010-0000-1900-000012000000}" name="2006"/>
    <tableColumn id="19" xr3:uid="{00000000-0010-0000-1900-000013000000}" name="2007"/>
    <tableColumn id="20" xr3:uid="{00000000-0010-0000-1900-000014000000}" name="2008"/>
    <tableColumn id="21" xr3:uid="{00000000-0010-0000-1900-000015000000}" name="2009"/>
    <tableColumn id="22" xr3:uid="{00000000-0010-0000-1900-000016000000}" name="2010"/>
    <tableColumn id="23" xr3:uid="{00000000-0010-0000-1900-000017000000}" name="2011"/>
    <tableColumn id="24" xr3:uid="{00000000-0010-0000-1900-000018000000}" name="2012"/>
    <tableColumn id="25" xr3:uid="{00000000-0010-0000-1900-000019000000}" name="2013"/>
    <tableColumn id="26" xr3:uid="{00000000-0010-0000-1900-00001A000000}" name="2014"/>
    <tableColumn id="27" xr3:uid="{00000000-0010-0000-1900-00001B000000}" name="2015"/>
    <tableColumn id="28" xr3:uid="{00000000-0010-0000-1900-00001C000000}" name="2016"/>
    <tableColumn id="29" xr3:uid="{00000000-0010-0000-1900-00001D000000}" name="2017"/>
    <tableColumn id="30" xr3:uid="{00000000-0010-0000-1900-00001E000000}" name="2018"/>
    <tableColumn id="31" xr3:uid="{00000000-0010-0000-1900-00001F000000}" name="2019"/>
    <tableColumn id="32" xr3:uid="{B3C48BD4-4532-4DF5-9F0F-B875566BD1C2}" name="2020"/>
    <tableColumn id="33" xr3:uid="{732D26E8-50A9-4DCB-9EED-1DC72B346E9A}" name="2021" dataDxfId="149"/>
    <tableColumn id="34" xr3:uid="{BA8ACC81-5BA2-491F-97A7-804F81BE207D}" name="2022" dataDxfId="148" dataCellStyle="Percent"/>
    <tableColumn id="35" xr3:uid="{3D6982DB-A4B6-4BD7-B089-15C938CCA5B0}" name="2023" dataDxfId="147" dataCellStyle="Percent"/>
  </tableColumns>
  <tableStyleInfo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A000000}" name="Table6.4.1" displayName="Table6.4.1" ref="A7:U11" totalsRowShown="0" headerRowDxfId="146" dataDxfId="144" headerRowBorderDxfId="145" tableBorderDxfId="143" totalsRowBorderDxfId="142">
  <autoFilter ref="A7:U11" xr:uid="{00000000-0009-0000-0100-00002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1A00-000001000000}" name="Steer Type" dataDxfId="141"/>
    <tableColumn id="2" xr3:uid="{00000000-0010-0000-1A00-000002000000}" name="Units" dataDxfId="140"/>
    <tableColumn id="3" xr3:uid="{00000000-0010-0000-1A00-000003000000}" name="2005" dataDxfId="139"/>
    <tableColumn id="4" xr3:uid="{00000000-0010-0000-1A00-000004000000}" name="2006" dataDxfId="138"/>
    <tableColumn id="5" xr3:uid="{00000000-0010-0000-1A00-000005000000}" name="2007" dataDxfId="137"/>
    <tableColumn id="6" xr3:uid="{00000000-0010-0000-1A00-000006000000}" name="2008" dataDxfId="136"/>
    <tableColumn id="7" xr3:uid="{00000000-0010-0000-1A00-000007000000}" name="2009" dataDxfId="135"/>
    <tableColumn id="8" xr3:uid="{00000000-0010-0000-1A00-000008000000}" name="2010" dataDxfId="134"/>
    <tableColumn id="9" xr3:uid="{00000000-0010-0000-1A00-000009000000}" name="2011" dataDxfId="133"/>
    <tableColumn id="10" xr3:uid="{00000000-0010-0000-1A00-00000A000000}" name="2012" dataDxfId="132"/>
    <tableColumn id="11" xr3:uid="{00000000-0010-0000-1A00-00000B000000}" name="2013" dataDxfId="131"/>
    <tableColumn id="12" xr3:uid="{00000000-0010-0000-1A00-00000C000000}" name="2014" dataDxfId="130"/>
    <tableColumn id="13" xr3:uid="{00000000-0010-0000-1A00-00000D000000}" name="2015" dataDxfId="129"/>
    <tableColumn id="14" xr3:uid="{00000000-0010-0000-1A00-00000E000000}" name="2016" dataDxfId="128"/>
    <tableColumn id="15" xr3:uid="{00000000-0010-0000-1A00-00000F000000}" name="2017" dataDxfId="127"/>
    <tableColumn id="16" xr3:uid="{00000000-0010-0000-1A00-000010000000}" name="2018" dataDxfId="126"/>
    <tableColumn id="17" xr3:uid="{00000000-0010-0000-1A00-000011000000}" name="2019" dataDxfId="125"/>
    <tableColumn id="18" xr3:uid="{00000000-0010-0000-1A00-000012000000}" name="2020" dataDxfId="124"/>
    <tableColumn id="19" xr3:uid="{3C81F572-D198-43F8-B300-33A07D8713D8}" name="2021" dataDxfId="123"/>
    <tableColumn id="20" xr3:uid="{AA14584C-C83E-463A-B8F8-24DEFCF34607}" name="2022" dataDxfId="122"/>
    <tableColumn id="21" xr3:uid="{CBE0C89E-FD81-4979-88AD-8DC30C915C9A}" name="2023" dataDxfId="121"/>
  </tableColumns>
  <tableStyleInfo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B000000}" name="Table6.4.2" displayName="Table6.4.2" ref="A15:U19" totalsRowShown="0" headerRowDxfId="120" dataDxfId="118" headerRowBorderDxfId="119" tableBorderDxfId="117" totalsRowBorderDxfId="116">
  <autoFilter ref="A15:U19" xr:uid="{00000000-0009-0000-0100-00002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1B00-000001000000}" name="Heifer Type" dataDxfId="115"/>
    <tableColumn id="2" xr3:uid="{00000000-0010-0000-1B00-000002000000}" name="Units" dataDxfId="114"/>
    <tableColumn id="3" xr3:uid="{00000000-0010-0000-1B00-000003000000}" name="2005" dataDxfId="113"/>
    <tableColumn id="4" xr3:uid="{00000000-0010-0000-1B00-000004000000}" name="2006" dataDxfId="112"/>
    <tableColumn id="5" xr3:uid="{00000000-0010-0000-1B00-000005000000}" name="2007" dataDxfId="111"/>
    <tableColumn id="6" xr3:uid="{00000000-0010-0000-1B00-000006000000}" name="2008" dataDxfId="110"/>
    <tableColumn id="7" xr3:uid="{00000000-0010-0000-1B00-000007000000}" name="2009" dataDxfId="109"/>
    <tableColumn id="8" xr3:uid="{00000000-0010-0000-1B00-000008000000}" name="2010" dataDxfId="108"/>
    <tableColumn id="9" xr3:uid="{00000000-0010-0000-1B00-000009000000}" name="2011" dataDxfId="107"/>
    <tableColumn id="10" xr3:uid="{00000000-0010-0000-1B00-00000A000000}" name="2012" dataDxfId="106"/>
    <tableColumn id="11" xr3:uid="{00000000-0010-0000-1B00-00000B000000}" name="2013" dataDxfId="105"/>
    <tableColumn id="12" xr3:uid="{00000000-0010-0000-1B00-00000C000000}" name="2014" dataDxfId="104"/>
    <tableColumn id="13" xr3:uid="{00000000-0010-0000-1B00-00000D000000}" name="2015" dataDxfId="103"/>
    <tableColumn id="14" xr3:uid="{00000000-0010-0000-1B00-00000E000000}" name="2016" dataDxfId="102"/>
    <tableColumn id="15" xr3:uid="{00000000-0010-0000-1B00-00000F000000}" name="2017" dataDxfId="101"/>
    <tableColumn id="16" xr3:uid="{00000000-0010-0000-1B00-000010000000}" name="2018" dataDxfId="100"/>
    <tableColumn id="17" xr3:uid="{00000000-0010-0000-1B00-000011000000}" name="2019" dataDxfId="99"/>
    <tableColumn id="18" xr3:uid="{00000000-0010-0000-1B00-000012000000}" name="2020" dataDxfId="98"/>
    <tableColumn id="19" xr3:uid="{D78D659B-E012-4858-9C2A-98A6FF5A308B}" name="2021" dataDxfId="97"/>
    <tableColumn id="20" xr3:uid="{DAC15097-4115-4115-9232-7D54A16B3950}" name="2022" dataDxfId="96"/>
    <tableColumn id="21" xr3:uid="{7D7636A0-8370-4ADC-B96A-706DA69419D6}" name="2023" dataDxfId="95"/>
  </tableColumns>
  <tableStyleInfo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C000000}" name="Table6.5" displayName="Table6.5" ref="A6:X7" totalsRowShown="0" headerRowDxfId="94" headerRowBorderDxfId="93" tableBorderDxfId="92" totalsRowBorderDxfId="91">
  <autoFilter ref="A6:X7" xr:uid="{00000000-0009-0000-0100-00002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1C00-000001000000}" name="Indicator variable" dataDxfId="90"/>
    <tableColumn id="2" xr3:uid="{00000000-0010-0000-1C00-000002000000}" name="Units" dataDxfId="89"/>
    <tableColumn id="3" xr3:uid="{00000000-0010-0000-1C00-000003000000}" name="1997" dataDxfId="88"/>
    <tableColumn id="4" xr3:uid="{00000000-0010-0000-1C00-000004000000}" name="1998" dataDxfId="87"/>
    <tableColumn id="5" xr3:uid="{00000000-0010-0000-1C00-000005000000}" name="1999" dataDxfId="86"/>
    <tableColumn id="6" xr3:uid="{00000000-0010-0000-1C00-000006000000}" name="2000" dataDxfId="85"/>
    <tableColumn id="7" xr3:uid="{00000000-0010-0000-1C00-000007000000}" name="2001" dataDxfId="84"/>
    <tableColumn id="8" xr3:uid="{00000000-0010-0000-1C00-000008000000}" name="2002" dataDxfId="83"/>
    <tableColumn id="9" xr3:uid="{00000000-0010-0000-1C00-000009000000}" name="2003" dataDxfId="82"/>
    <tableColumn id="10" xr3:uid="{00000000-0010-0000-1C00-00000A000000}" name="2004" dataDxfId="81"/>
    <tableColumn id="11" xr3:uid="{00000000-0010-0000-1C00-00000B000000}" name="2005" dataDxfId="80"/>
    <tableColumn id="12" xr3:uid="{00000000-0010-0000-1C00-00000C000000}" name="2006" dataDxfId="79"/>
    <tableColumn id="13" xr3:uid="{00000000-0010-0000-1C00-00000D000000}" name="2007" dataDxfId="78"/>
    <tableColumn id="14" xr3:uid="{00000000-0010-0000-1C00-00000E000000}" name="2008" dataDxfId="77"/>
    <tableColumn id="15" xr3:uid="{00000000-0010-0000-1C00-00000F000000}" name="2009" dataDxfId="76"/>
    <tableColumn id="16" xr3:uid="{00000000-0010-0000-1C00-000010000000}" name="2010" dataDxfId="75"/>
    <tableColumn id="17" xr3:uid="{00000000-0010-0000-1C00-000011000000}" name="2011" dataDxfId="74"/>
    <tableColumn id="18" xr3:uid="{00000000-0010-0000-1C00-000012000000}" name="2012" dataDxfId="73"/>
    <tableColumn id="19" xr3:uid="{00000000-0010-0000-1C00-000013000000}" name="2013" dataDxfId="72"/>
    <tableColumn id="20" xr3:uid="{00000000-0010-0000-1C00-000014000000}" name="2014" dataDxfId="71"/>
    <tableColumn id="21" xr3:uid="{00000000-0010-0000-1C00-000015000000}" name="2015" dataDxfId="70"/>
    <tableColumn id="22" xr3:uid="{00000000-0010-0000-1C00-000016000000}" name="2016" dataDxfId="69"/>
    <tableColumn id="23" xr3:uid="{00000000-0010-0000-1C00-000017000000}" name="2017" dataDxfId="68"/>
    <tableColumn id="24" xr3:uid="{00000000-0010-0000-1C00-000018000000}" name="2018" dataDxfId="67"/>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Table1.1" displayName="Table1.1" ref="A7:AB10" totalsRowShown="0" headerRowDxfId="519" headerRowBorderDxfId="518" tableBorderDxfId="517" totalsRowBorderDxfId="516">
  <tableColumns count="28">
    <tableColumn id="1" xr3:uid="{00000000-0010-0000-0100-000001000000}" name="Indicator variable"/>
    <tableColumn id="2" xr3:uid="{00000000-0010-0000-0100-000002000000}" name="Units"/>
    <tableColumn id="3" xr3:uid="{00000000-0010-0000-0100-000003000000}" name="1998"/>
    <tableColumn id="4" xr3:uid="{00000000-0010-0000-0100-000004000000}" name="1999"/>
    <tableColumn id="5" xr3:uid="{00000000-0010-0000-0100-000005000000}" name="2000"/>
    <tableColumn id="6" xr3:uid="{00000000-0010-0000-0100-000006000000}" name="2001"/>
    <tableColumn id="7" xr3:uid="{00000000-0010-0000-0100-000007000000}" name="2002"/>
    <tableColumn id="8" xr3:uid="{00000000-0010-0000-0100-000008000000}" name="2003"/>
    <tableColumn id="9" xr3:uid="{00000000-0010-0000-0100-000009000000}" name="2004"/>
    <tableColumn id="10" xr3:uid="{00000000-0010-0000-0100-00000A000000}" name="2005"/>
    <tableColumn id="11" xr3:uid="{00000000-0010-0000-0100-00000B000000}" name="2006"/>
    <tableColumn id="12" xr3:uid="{00000000-0010-0000-0100-00000C000000}" name="2007"/>
    <tableColumn id="13" xr3:uid="{00000000-0010-0000-0100-00000D000000}" name="2008"/>
    <tableColumn id="14" xr3:uid="{00000000-0010-0000-0100-00000E000000}" name="2009"/>
    <tableColumn id="15" xr3:uid="{00000000-0010-0000-0100-00000F000000}" name="2010"/>
    <tableColumn id="16" xr3:uid="{00000000-0010-0000-0100-000010000000}" name="2011"/>
    <tableColumn id="17" xr3:uid="{00000000-0010-0000-0100-000011000000}" name="2012"/>
    <tableColumn id="18" xr3:uid="{00000000-0010-0000-0100-000012000000}" name="2013"/>
    <tableColumn id="19" xr3:uid="{00000000-0010-0000-0100-000013000000}" name="2014"/>
    <tableColumn id="20" xr3:uid="{00000000-0010-0000-0100-000014000000}" name="2015"/>
    <tableColumn id="21" xr3:uid="{00000000-0010-0000-0100-000015000000}" name="2016"/>
    <tableColumn id="22" xr3:uid="{00000000-0010-0000-0100-000016000000}" name="2017"/>
    <tableColumn id="23" xr3:uid="{00000000-0010-0000-0100-000017000000}" name="2018"/>
    <tableColumn id="24" xr3:uid="{00000000-0010-0000-0100-000018000000}" name="2019"/>
    <tableColumn id="25" xr3:uid="{00000000-0010-0000-0100-000019000000}" name="2020" dataDxfId="515"/>
    <tableColumn id="26" xr3:uid="{6579B9EF-44DE-4BE8-AFA6-C9DCA9752CB8}" name="2021"/>
    <tableColumn id="27" xr3:uid="{D9F269FC-CB7C-4D23-B82C-CD9B6D924BA4}" name="2022"/>
    <tableColumn id="28" xr3:uid="{F0E0A48D-1474-405B-85D6-A65FA52C8FE5}" name="2023" dataDxfId="514"/>
  </tableColumns>
  <tableStyleInfo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940DCAF-6D97-4C41-AF01-44EFAF052B68}" name="Table6.35" displayName="Table6.35" ref="A6:AI9" totalsRowShown="0" headerRowDxfId="66" headerRowBorderDxfId="65" tableBorderDxfId="64" totalsRowBorderDxfId="63">
  <tableColumns count="35">
    <tableColumn id="1" xr3:uid="{D98CBEDF-28BA-4419-B3D7-FB55D012BCA3}" name="Indicator variable"/>
    <tableColumn id="2" xr3:uid="{35F784EA-37B7-4DFB-9989-503418287D79}" name="Units" dataDxfId="62"/>
    <tableColumn id="3" xr3:uid="{DB5D8558-D800-4C34-A9D3-8D947CBBDB17}" name="1991" dataDxfId="61"/>
    <tableColumn id="4" xr3:uid="{42780E85-7E6F-4F14-9A67-020B1887621B}" name="1992" dataDxfId="60"/>
    <tableColumn id="5" xr3:uid="{72DBFBB1-40B2-47B3-AD08-F35FC7BEF052}" name="1993" dataDxfId="59"/>
    <tableColumn id="6" xr3:uid="{7DA45BBE-3A27-4CAF-B9EE-8F54B8C2A01A}" name="1994" dataDxfId="58"/>
    <tableColumn id="7" xr3:uid="{AB629B0C-CC35-4990-B441-A5F0D40BDFBD}" name="1995" dataDxfId="57"/>
    <tableColumn id="8" xr3:uid="{480B88BF-22D3-4371-9D8A-3C5D388F9110}" name="1996" dataDxfId="56"/>
    <tableColumn id="9" xr3:uid="{5743DC31-0306-4EE9-B15A-405EF891A295}" name="1997" dataDxfId="55"/>
    <tableColumn id="10" xr3:uid="{CB65BD5F-F059-4E21-81DE-9DD75FF1FFF3}" name="1998" dataDxfId="54"/>
    <tableColumn id="11" xr3:uid="{34CEF9BF-93DF-4BCC-81A4-0301E64B240E}" name="1999" dataDxfId="53"/>
    <tableColumn id="12" xr3:uid="{A508A49F-0BA4-4EE8-90EB-CEEC5D112207}" name="2000" dataDxfId="52"/>
    <tableColumn id="13" xr3:uid="{3CFA6D08-CFA5-4DA3-A109-0DCD29825863}" name="2001" dataDxfId="51"/>
    <tableColumn id="14" xr3:uid="{BF007A98-941C-4003-AE63-4A85FE847602}" name="2002" dataDxfId="50"/>
    <tableColumn id="15" xr3:uid="{14E4FB18-22EB-4F6A-B8FF-1DAB20E62311}" name="2003" dataDxfId="49"/>
    <tableColumn id="16" xr3:uid="{B12D2F74-AC6F-489A-B809-A307FF51E878}" name="2004" dataDxfId="48"/>
    <tableColumn id="17" xr3:uid="{5BE7D7BB-08BE-482B-BCD6-1FB7F6350DED}" name="2005" dataDxfId="47"/>
    <tableColumn id="18" xr3:uid="{E429CE1A-FFD4-411C-8412-65EED41EEE2D}" name="2006" dataDxfId="46"/>
    <tableColumn id="19" xr3:uid="{044D3D6B-4CD9-4845-A89E-7C5171E6CBC1}" name="2007" dataDxfId="45"/>
    <tableColumn id="20" xr3:uid="{C6556892-9C9B-42AD-BA5F-51558EBA7322}" name="2008" dataDxfId="44"/>
    <tableColumn id="21" xr3:uid="{DFCC969C-EED3-4BF1-8495-88BB8B65E638}" name="2009" dataDxfId="43"/>
    <tableColumn id="22" xr3:uid="{AB8025D2-61DD-42EE-8C13-2E41FB29D489}" name="2010" dataDxfId="42"/>
    <tableColumn id="23" xr3:uid="{E08968DF-3B0D-4755-BBDD-BE16398ADB25}" name="2011" dataDxfId="41"/>
    <tableColumn id="24" xr3:uid="{5D02B606-D845-4691-B76C-D29FA470A40E}" name="2012" dataDxfId="40"/>
    <tableColumn id="25" xr3:uid="{2B499B27-8C48-436C-BE2D-9DC0E9732582}" name="2013" dataDxfId="39"/>
    <tableColumn id="26" xr3:uid="{EB6D92A3-4BAC-40AB-8ED8-B2AA006C3E28}" name="2014" dataDxfId="38"/>
    <tableColumn id="27" xr3:uid="{1C4CA09A-36E4-4EBD-84D1-EA37A405019C}" name="2015" dataDxfId="37"/>
    <tableColumn id="28" xr3:uid="{6510E6BA-CC71-4E66-AE2E-6CC903184E30}" name="2016" dataDxfId="36"/>
    <tableColumn id="29" xr3:uid="{AAE33BDF-CF57-475E-8949-7346303A36B7}" name="2017" dataDxfId="35"/>
    <tableColumn id="30" xr3:uid="{999F8A1F-FF0A-4DBA-BCB3-DC44AB253E63}" name="2018" dataDxfId="34"/>
    <tableColumn id="31" xr3:uid="{2AC4F0E2-6173-45F7-8502-A7BCE691EFD0}" name="2019" dataDxfId="33"/>
    <tableColumn id="32" xr3:uid="{782BE655-6687-4701-94B4-E7363A55F3E2}" name="2020" dataDxfId="32"/>
    <tableColumn id="33" xr3:uid="{213EED22-23BB-4926-99A1-52841200D900}" name="2021" dataDxfId="31"/>
    <tableColumn id="34" xr3:uid="{9B003D3C-33D1-439A-8727-BEA222F96EB8}" name="2022" dataDxfId="30"/>
    <tableColumn id="35" xr3:uid="{11E86A46-D0C6-4023-BA47-F28010F3B119}" name="2023" dataDxfId="29">
      <calculatedColumnFormula>#REF!-AI6</calculatedColumnFormula>
    </tableColumn>
  </tableColumns>
  <tableStyleInfo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675FF7-2EB5-4954-BB60-1940B1F40710}" name="Table7.17" displayName="Table7.17" ref="A7:AJ10" totalsRowShown="0" headerRowDxfId="28" headerRowBorderDxfId="27" tableBorderDxfId="26" totalsRowBorderDxfId="25">
  <tableColumns count="36">
    <tableColumn id="1" xr3:uid="{B06E33B2-54B9-489E-B40A-6E5B250E56D2}" name="Indicator variable"/>
    <tableColumn id="2" xr3:uid="{EFCD19F2-D095-4FA0-9889-645EC11D53F0}" name="Units"/>
    <tableColumn id="3" xr3:uid="{B69F1431-0FF6-4BE6-B17B-FE7959916833}" name="1990"/>
    <tableColumn id="4" xr3:uid="{339CD8BD-32BB-4C6C-A199-388DA8603AE0}" name="1991"/>
    <tableColumn id="5" xr3:uid="{06677E7F-0C2F-4863-B87E-D1A99570FBBF}" name="1992"/>
    <tableColumn id="6" xr3:uid="{AC6E31ED-C923-4C39-B9D1-5CEED45B9933}" name="1993"/>
    <tableColumn id="7" xr3:uid="{5DD12AA3-06DB-48EB-917C-5A52DD10B6C0}" name="1994"/>
    <tableColumn id="8" xr3:uid="{97A5BFC7-871F-484E-99D3-33DCA8E204A2}" name="1995"/>
    <tableColumn id="9" xr3:uid="{255C70F0-63F8-4523-8FFB-3205F83E78B7}" name="1996"/>
    <tableColumn id="10" xr3:uid="{A23B1EF1-8099-4752-A889-7CBF987822B2}" name="1997"/>
    <tableColumn id="11" xr3:uid="{F6BD01FE-5558-4CBF-9CC4-3B79D3FC011C}" name="1998"/>
    <tableColumn id="12" xr3:uid="{763F73DB-442F-4F54-A115-7C8DCBD19FE9}" name="1999"/>
    <tableColumn id="13" xr3:uid="{7E5903F2-2F35-4579-B461-0BC4DA001F71}" name="2000"/>
    <tableColumn id="14" xr3:uid="{5A7DE1C2-9090-47C3-A10A-8ECED51D9F4D}" name="2001"/>
    <tableColumn id="15" xr3:uid="{F4F8D73F-8C63-4B66-9214-AFAFAA55563C}" name="2002"/>
    <tableColumn id="16" xr3:uid="{B90A4F4A-01BA-4252-AAD9-9887AE207C09}" name="2003"/>
    <tableColumn id="17" xr3:uid="{EB653A93-6653-4CE5-B5ED-3446A74A699B}" name="2004"/>
    <tableColumn id="18" xr3:uid="{675F4268-D592-4D49-8F4B-F86EDA9D1594}" name="2005"/>
    <tableColumn id="19" xr3:uid="{864418A5-D583-4F62-80DC-E34C9B423155}" name="2006"/>
    <tableColumn id="20" xr3:uid="{D35F8178-E4EE-4936-A1C4-F5AD286A5095}" name="2007"/>
    <tableColumn id="21" xr3:uid="{A8C448D3-EB34-4575-9A96-F4B26D43858F}" name="2008"/>
    <tableColumn id="22" xr3:uid="{49563E2B-D044-4D24-9E8F-74817A3C6347}" name="2009"/>
    <tableColumn id="23" xr3:uid="{8E46F2FE-0F02-489C-B8D1-9E49074CD9CE}" name="2010"/>
    <tableColumn id="24" xr3:uid="{403FD0C6-C7A4-4831-B022-5FEF6DAC3B2A}" name="2011"/>
    <tableColumn id="25" xr3:uid="{36D0FC99-594E-4673-8FA2-FC09FC74547D}" name="2012"/>
    <tableColumn id="26" xr3:uid="{EEBEE9DE-0FE4-4B33-BA71-2ABB189DDAE8}" name="2013"/>
    <tableColumn id="27" xr3:uid="{974C9EFB-0A03-4F54-B437-66D3F6E15C5E}" name="2014"/>
    <tableColumn id="28" xr3:uid="{F3F52FF8-E59D-4EF5-A354-53DBC83D09E6}" name="2015"/>
    <tableColumn id="29" xr3:uid="{A93A238D-E014-4AB7-AF03-C3C4EB136F0D}" name="2016"/>
    <tableColumn id="30" xr3:uid="{E7FFE88D-E2E2-44B5-A85F-728A2E182DE6}" name="2017"/>
    <tableColumn id="31" xr3:uid="{A12E8C94-3C66-432A-BCC6-3F49FE9AB2DA}" name="2018"/>
    <tableColumn id="32" xr3:uid="{30BB106A-8FCE-46B7-B7B3-1A152BCC17EA}" name="2019" dataDxfId="24"/>
    <tableColumn id="33" xr3:uid="{5F60E180-20A3-4105-949A-5B9A1DA6964B}" name="2020" dataDxfId="23"/>
    <tableColumn id="34" xr3:uid="{8C74A669-B801-451C-B85F-21F598F8A1FC}" name="2021" dataDxfId="22"/>
    <tableColumn id="35" xr3:uid="{B08FCF58-DEA2-4470-B51C-5933ADFE2D1D}" name="2022" dataDxfId="21"/>
    <tableColumn id="36" xr3:uid="{911BBF8B-734F-488C-98DB-65FAEA91DE1E}" name="2023" dataDxfId="20"/>
  </tableColumns>
  <tableStyleInfo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E000000}" name="Table7.2" displayName="Table7.2" ref="A6:U10" totalsRowShown="0" headerRowDxfId="19" headerRowBorderDxfId="18" tableBorderDxfId="17" totalsRowBorderDxfId="16">
  <tableColumns count="21">
    <tableColumn id="1" xr3:uid="{00000000-0010-0000-1E00-000001000000}" name="Indicator variable" dataDxfId="15"/>
    <tableColumn id="2" xr3:uid="{00000000-0010-0000-1E00-000002000000}" name="Units" dataDxfId="14"/>
    <tableColumn id="3" xr3:uid="{00000000-0010-0000-1E00-000003000000}" name="2006/07" dataDxfId="13"/>
    <tableColumn id="4" xr3:uid="{00000000-0010-0000-1E00-000004000000}" name="2007/08" dataDxfId="12"/>
    <tableColumn id="5" xr3:uid="{00000000-0010-0000-1E00-000005000000}" name="2008/09" dataDxfId="11"/>
    <tableColumn id="6" xr3:uid="{00000000-0010-0000-1E00-000006000000}" name="2009/10" dataDxfId="10"/>
    <tableColumn id="7" xr3:uid="{00000000-0010-0000-1E00-000007000000}" name="2010/11" dataDxfId="9"/>
    <tableColumn id="8" xr3:uid="{00000000-0010-0000-1E00-000008000000}" name="2011/12" dataDxfId="8"/>
    <tableColumn id="9" xr3:uid="{00000000-0010-0000-1E00-000009000000}" name="2012/13" dataDxfId="7"/>
    <tableColumn id="10" xr3:uid="{00000000-0010-0000-1E00-00000A000000}" name="2013/14" dataDxfId="6"/>
    <tableColumn id="11" xr3:uid="{00000000-0010-0000-1E00-00000B000000}" name="2014/15" dataDxfId="5"/>
    <tableColumn id="12" xr3:uid="{00000000-0010-0000-1E00-00000C000000}" name="2015/16" dataDxfId="4"/>
    <tableColumn id="13" xr3:uid="{00000000-0010-0000-1E00-00000D000000}" name="2016/17"/>
    <tableColumn id="14" xr3:uid="{00000000-0010-0000-1E00-00000E000000}" name="2017/18"/>
    <tableColumn id="15" xr3:uid="{00000000-0010-0000-1E00-00000F000000}" name="2018/19"/>
    <tableColumn id="16" xr3:uid="{00000000-0010-0000-1E00-000010000000}" name="2019/20"/>
    <tableColumn id="17" xr3:uid="{00000000-0010-0000-1E00-000011000000}" name="2020/21"/>
    <tableColumn id="18" xr3:uid="{41381A3A-0A91-4FFA-B81F-B7608362600B}" name="2021/22" dataDxfId="3"/>
    <tableColumn id="20" xr3:uid="{77D40C3C-D759-4036-991C-3B4492400E8E}" name="2022/23" dataDxfId="2"/>
    <tableColumn id="19" xr3:uid="{9150C249-5E3F-4A60-842A-B430EEFC09C8}" name="2023/24" dataDxfId="1"/>
    <tableColumn id="21" xr3:uid="{88F7BD51-A7B7-4E78-8094-1B5B0F3AB6F6}" name="2024/25[p]" dataDxfId="0"/>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e1.2" displayName="Table1.2" ref="A7:AJ10" totalsRowShown="0" headerRowDxfId="513" headerRowBorderDxfId="512" tableBorderDxfId="511" totalsRowBorderDxfId="510">
  <tableColumns count="36">
    <tableColumn id="1" xr3:uid="{00000000-0010-0000-0200-000001000000}" name="Indicator variable"/>
    <tableColumn id="2" xr3:uid="{00000000-0010-0000-0200-000002000000}" name="Units"/>
    <tableColumn id="3" xr3:uid="{00000000-0010-0000-0200-000003000000}" name="1990"/>
    <tableColumn id="4" xr3:uid="{00000000-0010-0000-0200-000004000000}" name="1991"/>
    <tableColumn id="5" xr3:uid="{00000000-0010-0000-0200-000005000000}" name="1992"/>
    <tableColumn id="6" xr3:uid="{00000000-0010-0000-0200-000006000000}" name="1993"/>
    <tableColumn id="7" xr3:uid="{00000000-0010-0000-0200-000007000000}" name="1994"/>
    <tableColumn id="8" xr3:uid="{00000000-0010-0000-0200-000008000000}" name="1995"/>
    <tableColumn id="9" xr3:uid="{00000000-0010-0000-0200-000009000000}" name="1996"/>
    <tableColumn id="10" xr3:uid="{00000000-0010-0000-0200-00000A000000}" name="1997"/>
    <tableColumn id="11" xr3:uid="{00000000-0010-0000-0200-00000B000000}" name="1998"/>
    <tableColumn id="12" xr3:uid="{00000000-0010-0000-0200-00000C000000}" name="1999"/>
    <tableColumn id="13" xr3:uid="{00000000-0010-0000-0200-00000D000000}" name="2000"/>
    <tableColumn id="14" xr3:uid="{00000000-0010-0000-0200-00000E000000}" name="2001"/>
    <tableColumn id="15" xr3:uid="{00000000-0010-0000-0200-00000F000000}" name="2002"/>
    <tableColumn id="16" xr3:uid="{00000000-0010-0000-0200-000010000000}" name="2003"/>
    <tableColumn id="17" xr3:uid="{00000000-0010-0000-0200-000011000000}" name="2004"/>
    <tableColumn id="18" xr3:uid="{00000000-0010-0000-0200-000012000000}" name="2005"/>
    <tableColumn id="19" xr3:uid="{00000000-0010-0000-0200-000013000000}" name="2006"/>
    <tableColumn id="20" xr3:uid="{00000000-0010-0000-0200-000014000000}" name="2007"/>
    <tableColumn id="21" xr3:uid="{00000000-0010-0000-0200-000015000000}" name="2008"/>
    <tableColumn id="22" xr3:uid="{00000000-0010-0000-0200-000016000000}" name="2009"/>
    <tableColumn id="23" xr3:uid="{00000000-0010-0000-0200-000017000000}" name="2010"/>
    <tableColumn id="24" xr3:uid="{00000000-0010-0000-0200-000018000000}" name="2011"/>
    <tableColumn id="25" xr3:uid="{00000000-0010-0000-0200-000019000000}" name="2012"/>
    <tableColumn id="26" xr3:uid="{00000000-0010-0000-0200-00001A000000}" name="2013"/>
    <tableColumn id="27" xr3:uid="{00000000-0010-0000-0200-00001B000000}" name="2014"/>
    <tableColumn id="28" xr3:uid="{00000000-0010-0000-0200-00001C000000}" name="2015"/>
    <tableColumn id="29" xr3:uid="{00000000-0010-0000-0200-00001D000000}" name="2016"/>
    <tableColumn id="30" xr3:uid="{00000000-0010-0000-0200-00001E000000}" name="2017"/>
    <tableColumn id="31" xr3:uid="{00000000-0010-0000-0200-00001F000000}" name="2018"/>
    <tableColumn id="32" xr3:uid="{00000000-0010-0000-0200-000020000000}" name="2019"/>
    <tableColumn id="33" xr3:uid="{00000000-0010-0000-0200-000021000000}" name="2020" dataDxfId="509"/>
    <tableColumn id="34" xr3:uid="{59522E0B-252A-4F72-B005-6D09DDC5793A}" name="2021" dataDxfId="508"/>
    <tableColumn id="35" xr3:uid="{2102DC62-0FDD-4BA2-A11C-4665B65DB739}" name="2022" dataDxfId="507"/>
    <tableColumn id="36" xr3:uid="{67E68D0E-D7FF-463A-8C2C-FB1240DAADC8}" name="2023" dataDxfId="506"/>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Table2.1.1" displayName="Table2.1.1" ref="A8:V11" totalsRowShown="0" headerRowDxfId="505" headerRowBorderDxfId="504" tableBorderDxfId="503" totalsRowBorderDxfId="502">
  <tableColumns count="22">
    <tableColumn id="1" xr3:uid="{00000000-0010-0000-0300-000001000000}" name="Indicator variable"/>
    <tableColumn id="18" xr3:uid="{00000000-0010-0000-0300-000012000000}" name="Units"/>
    <tableColumn id="2" xr3:uid="{00000000-0010-0000-0300-000002000000}" name="2004"/>
    <tableColumn id="3" xr3:uid="{00000000-0010-0000-0300-000003000000}" name="2005"/>
    <tableColumn id="4" xr3:uid="{00000000-0010-0000-0300-000004000000}" name="2006"/>
    <tableColumn id="5" xr3:uid="{00000000-0010-0000-0300-000005000000}" name="2007"/>
    <tableColumn id="6" xr3:uid="{00000000-0010-0000-0300-000006000000}" name="2008"/>
    <tableColumn id="7" xr3:uid="{00000000-0010-0000-0300-000007000000}" name="2009"/>
    <tableColumn id="8" xr3:uid="{00000000-0010-0000-0300-000008000000}" name="2010"/>
    <tableColumn id="9" xr3:uid="{00000000-0010-0000-0300-000009000000}" name="2011"/>
    <tableColumn id="10" xr3:uid="{00000000-0010-0000-0300-00000A000000}" name="2012"/>
    <tableColumn id="11" xr3:uid="{00000000-0010-0000-0300-00000B000000}" name="2013"/>
    <tableColumn id="12" xr3:uid="{00000000-0010-0000-0300-00000C000000}" name="2014"/>
    <tableColumn id="13" xr3:uid="{00000000-0010-0000-0300-00000D000000}" name="2015"/>
    <tableColumn id="14" xr3:uid="{00000000-0010-0000-0300-00000E000000}" name="2016"/>
    <tableColumn id="15" xr3:uid="{00000000-0010-0000-0300-00000F000000}" name="2017"/>
    <tableColumn id="16" xr3:uid="{00000000-0010-0000-0300-000010000000}" name="2018"/>
    <tableColumn id="17" xr3:uid="{00000000-0010-0000-0300-000011000000}" name="2019"/>
    <tableColumn id="19" xr3:uid="{00000000-0010-0000-0300-000013000000}" name="2020" dataDxfId="501"/>
    <tableColumn id="20" xr3:uid="{CD5F4625-A639-4F56-AF6A-64C8470B75A0}" name="2021" dataDxfId="500"/>
    <tableColumn id="21" xr3:uid="{4EC85587-6762-48E4-9212-AC2045774FB1}" name="2022" dataDxfId="499"/>
    <tableColumn id="22" xr3:uid="{F619C2F7-6B89-4023-9B2D-35F40DE79D08}" name="2023" dataDxfId="498"/>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11E1E95-19AC-4D0D-97CE-F20349CCD81C}" name="Table2.1.2" displayName="Table2.1.2" ref="A15:V18" totalsRowShown="0" headerRowDxfId="497" headerRowBorderDxfId="496" tableBorderDxfId="495" totalsRowBorderDxfId="494">
  <tableColumns count="22">
    <tableColumn id="1" xr3:uid="{5E900422-1637-44DB-8194-377A57FF433F}" name="Indicator variable"/>
    <tableColumn id="18" xr3:uid="{E30B878A-5D49-4EC4-9F2D-9B4579AA14E2}" name="Units"/>
    <tableColumn id="2" xr3:uid="{8AED9F58-25E4-4BB3-9E39-8C8216CCB520}" name="2004"/>
    <tableColumn id="3" xr3:uid="{BF7EEB68-A3C4-4D5F-BF6E-69FEA0E5DA80}" name="2005"/>
    <tableColumn id="4" xr3:uid="{9B32848A-4F18-4404-9527-5AFB3DD0EAEE}" name="2006"/>
    <tableColumn id="5" xr3:uid="{335289F0-60C3-4C67-B361-FA468B135B39}" name="2007"/>
    <tableColumn id="6" xr3:uid="{2A9F73E8-C61C-4B48-9343-DD9873B99809}" name="2008"/>
    <tableColumn id="7" xr3:uid="{159A9BDA-99D2-4B90-AE51-629F9EDEA334}" name="2009"/>
    <tableColumn id="8" xr3:uid="{177A97A6-B5B2-4A54-8692-7F08C6FC4888}" name="2010"/>
    <tableColumn id="9" xr3:uid="{C6ED2920-421A-4428-82E0-098E242AA2A3}" name="2011"/>
    <tableColumn id="10" xr3:uid="{38ADE42F-E2E2-414E-AE62-BE08ADFB48A3}" name="2012"/>
    <tableColumn id="11" xr3:uid="{A0B8C7BC-4AF3-4378-ADC5-E40014EDD399}" name="2013"/>
    <tableColumn id="12" xr3:uid="{BB14ED72-3E20-44A2-AEE1-56BFD89BD1B9}" name="2014"/>
    <tableColumn id="13" xr3:uid="{44E4FF18-581C-41FA-9C6F-E370116BE77A}" name="2015"/>
    <tableColumn id="14" xr3:uid="{CCD487B8-9EAA-49E8-8C8C-01468CBC4264}" name="2016"/>
    <tableColumn id="15" xr3:uid="{AAEB2B79-262A-4946-AEAD-45148B0D9FA7}" name="2017"/>
    <tableColumn id="16" xr3:uid="{0E28A8FB-5B34-4AA0-B8D6-05A0ED011C08}" name="2018"/>
    <tableColumn id="17" xr3:uid="{DF050C5F-134A-42A5-85E2-19A2DCFE1584}" name="2019"/>
    <tableColumn id="19" xr3:uid="{02CC1A1B-0EE7-448C-AA64-D78F0A563C00}" name="2020" dataDxfId="493"/>
    <tableColumn id="20" xr3:uid="{42A0D3D2-7AAB-4C4B-AD4B-FCB9A07AB7A9}" name="2021" dataDxfId="492"/>
    <tableColumn id="21" xr3:uid="{C1CAAE7A-7FBB-4402-847F-216147B80173}" name="2022" dataDxfId="491"/>
    <tableColumn id="22" xr3:uid="{FC4FB568-E9CC-43D8-8551-AF24F215A602}" name="2023" dataDxfId="490"/>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Table2.2" displayName="Table2.2" ref="A6:V11" totalsRowShown="0" headerRowDxfId="489" dataDxfId="487" headerRowBorderDxfId="488" tableBorderDxfId="486" totalsRowBorderDxfId="485">
  <tableColumns count="22">
    <tableColumn id="1" xr3:uid="{00000000-0010-0000-0400-000001000000}" name="Fuel type" dataDxfId="484"/>
    <tableColumn id="2" xr3:uid="{00000000-0010-0000-0400-000002000000}" name="Units" dataDxfId="483"/>
    <tableColumn id="3" xr3:uid="{00000000-0010-0000-0400-000003000000}" name="2004" dataDxfId="482"/>
    <tableColumn id="4" xr3:uid="{00000000-0010-0000-0400-000004000000}" name="2005" dataDxfId="481"/>
    <tableColumn id="5" xr3:uid="{00000000-0010-0000-0400-000005000000}" name="2006" dataDxfId="480"/>
    <tableColumn id="6" xr3:uid="{00000000-0010-0000-0400-000006000000}" name="2007" dataDxfId="479"/>
    <tableColumn id="7" xr3:uid="{00000000-0010-0000-0400-000007000000}" name="2008" dataDxfId="478"/>
    <tableColumn id="8" xr3:uid="{00000000-0010-0000-0400-000008000000}" name="2009" dataDxfId="477"/>
    <tableColumn id="9" xr3:uid="{00000000-0010-0000-0400-000009000000}" name="2010" dataDxfId="476"/>
    <tableColumn id="10" xr3:uid="{00000000-0010-0000-0400-00000A000000}" name="2011" dataDxfId="475"/>
    <tableColumn id="11" xr3:uid="{00000000-0010-0000-0400-00000B000000}" name="2012" dataDxfId="474"/>
    <tableColumn id="12" xr3:uid="{00000000-0010-0000-0400-00000C000000}" name="2013" dataDxfId="473"/>
    <tableColumn id="13" xr3:uid="{00000000-0010-0000-0400-00000D000000}" name="2014" dataDxfId="472"/>
    <tableColumn id="14" xr3:uid="{00000000-0010-0000-0400-00000E000000}" name="2015" dataDxfId="471"/>
    <tableColumn id="15" xr3:uid="{00000000-0010-0000-0400-00000F000000}" name="2016" dataDxfId="470"/>
    <tableColumn id="16" xr3:uid="{00000000-0010-0000-0400-000010000000}" name="2017" dataDxfId="469"/>
    <tableColumn id="17" xr3:uid="{00000000-0010-0000-0400-000011000000}" name="2018" dataDxfId="468"/>
    <tableColumn id="18" xr3:uid="{00000000-0010-0000-0400-000012000000}" name="2019" dataDxfId="467"/>
    <tableColumn id="19" xr3:uid="{00000000-0010-0000-0400-000013000000}" name="2020" dataDxfId="466"/>
    <tableColumn id="20" xr3:uid="{5A82758C-E3D5-4E65-8298-845836765E66}" name="2021" dataDxfId="465"/>
    <tableColumn id="21" xr3:uid="{76CEF597-DB3D-4830-92AF-69C0B7B2A119}" name="2022" dataDxfId="464"/>
    <tableColumn id="22" xr3:uid="{D541F2B8-2AA5-4CBD-B280-919CEC0CA20D}" name="2023" dataDxfId="463"/>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7289C85-2152-44FB-903F-22E96E18B174}" name="Table3.15" displayName="Table3.15" ref="A7:R10" totalsRowShown="0" headerRowDxfId="462" headerRowBorderDxfId="461" tableBorderDxfId="460" totalsRowBorderDxfId="459">
  <tableColumns count="18">
    <tableColumn id="1" xr3:uid="{D60BB230-CE2A-4769-9912-8A9679B324C8}" name="Indicator variable"/>
    <tableColumn id="2" xr3:uid="{191927E0-283B-442D-A3D1-D24D4D17D27C}" name="Units"/>
    <tableColumn id="3" xr3:uid="{99B7B7B2-1BD2-4A87-845C-97CAD91BD7F5}" name="2008"/>
    <tableColumn id="4" xr3:uid="{DC82B032-FB0A-43EB-8014-A33D4F64B8BB}" name="2009"/>
    <tableColumn id="5" xr3:uid="{4F1A1BB9-FAAA-4B34-8577-CC7DB5B24A40}" name="2010"/>
    <tableColumn id="6" xr3:uid="{CEBC573F-6664-4D8C-A670-B29A6A33A217}" name="2011"/>
    <tableColumn id="7" xr3:uid="{B3D0C50E-E14E-4107-AAC3-0C04362F0859}" name="2012"/>
    <tableColumn id="8" xr3:uid="{46FB483A-E0E3-45D5-8014-6F1774D35A2B}" name="2013"/>
    <tableColumn id="9" xr3:uid="{7B964176-CDC1-443B-867F-A6C650A1AFDA}" name="2014"/>
    <tableColumn id="10" xr3:uid="{885449F8-776B-4EDB-9B89-C8FFAF73D138}" name="2015"/>
    <tableColumn id="11" xr3:uid="{5ADD9542-984B-46F0-BBCF-474D3959184D}" name="2016"/>
    <tableColumn id="12" xr3:uid="{64F70AED-AF74-48E9-AE18-8A1176640B73}" name="2017"/>
    <tableColumn id="13" xr3:uid="{B9960350-10CF-4DF1-A104-4DB145B4CA1C}" name="2018"/>
    <tableColumn id="14" xr3:uid="{1970B57B-095F-4860-9E95-F662DD5552F3}" name="2019"/>
    <tableColumn id="15" xr3:uid="{64FC741F-661C-471A-913C-DB4D54111E20}" name="2020"/>
    <tableColumn id="16" xr3:uid="{6998C5BB-E3D3-4176-84A7-7518189B288D}" name="2021"/>
    <tableColumn id="17" xr3:uid="{92A49135-C4CA-4CA3-858F-0F2FA94ED003}" name="2022"/>
    <tableColumn id="18" xr3:uid="{BF92E3EB-098D-497E-926C-83D05E0892D9}" name="2023" dataDxfId="458"/>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Table3.2" displayName="Table3.2" ref="A6:G9" totalsRowShown="0" headerRowDxfId="457" headerRowBorderDxfId="456" tableBorderDxfId="455" totalsRowBorderDxfId="454">
  <autoFilter ref="A6:G9" xr:uid="{00000000-0009-0000-0100-00000F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600-000001000000}" name="Energy efficiency measure" dataDxfId="453"/>
    <tableColumn id="2" xr3:uid="{00000000-0010-0000-0600-000002000000}" name="2001" dataDxfId="452" dataCellStyle="Percent"/>
    <tableColumn id="3" xr3:uid="{00000000-0010-0000-0600-000003000000}" name="2004" dataDxfId="451" dataCellStyle="Percent"/>
    <tableColumn id="4" xr3:uid="{00000000-0010-0000-0600-000004000000}" name="2006" dataDxfId="450" dataCellStyle="Percent"/>
    <tableColumn id="5" xr3:uid="{00000000-0010-0000-0600-000005000000}" name="2009" dataDxfId="449" dataCellStyle="Percent"/>
    <tableColumn id="6" xr3:uid="{00000000-0010-0000-0600-000006000000}" name="2011" dataDxfId="448" dataCellStyle="Percent"/>
    <tableColumn id="7" xr3:uid="{00000000-0010-0000-0600-000007000000}" name="2016" dataDxfId="447" dataCellStyle="Percent"/>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era-ni.gov.uk/publications/northern-ireland-greenhouse-gas-inventory-1990-2023-statistical-bulletin" TargetMode="External"/><Relationship Id="rId2" Type="http://schemas.openxmlformats.org/officeDocument/2006/relationships/hyperlink" Target="mailto:branch.stats@daera-ni.gov.uk" TargetMode="External"/><Relationship Id="rId1" Type="http://schemas.openxmlformats.org/officeDocument/2006/relationships/hyperlink" Target="https://www.daera-ni.gov.uk/articles/climate-change-statistics" TargetMode="External"/><Relationship Id="rId5" Type="http://schemas.openxmlformats.org/officeDocument/2006/relationships/printerSettings" Target="../printerSettings/printerSettings1.bin"/><Relationship Id="rId4" Type="http://schemas.openxmlformats.org/officeDocument/2006/relationships/hyperlink" Target="https://www.daera-ni.gov.uk/publications/northern-ireland-carbon-intensity-indicators-2024"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9.bin"/><Relationship Id="rId1" Type="http://schemas.openxmlformats.org/officeDocument/2006/relationships/hyperlink" Target="https://www.nihe.gov.uk/Working-With-Us/Research/House-Condition-Survey"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data.nisra.gov.uk/table/TS030" TargetMode="External"/><Relationship Id="rId1" Type="http://schemas.openxmlformats.org/officeDocument/2006/relationships/hyperlink" Target="https://www.nihe.gov.uk/Working-With-Us/Research/House-Condition-Survey" TargetMode="External"/><Relationship Id="rId4"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printerSettings" Target="../printerSettings/printerSettings12.bin"/><Relationship Id="rId1" Type="http://schemas.openxmlformats.org/officeDocument/2006/relationships/hyperlink" Target="https://www.gov.uk/government/publications/crc-annual-report-publications-phases-1-and-2"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printerSettings" Target="../printerSettings/printerSettings13.bin"/><Relationship Id="rId1" Type="http://schemas.openxmlformats.org/officeDocument/2006/relationships/hyperlink" Target="https://www.gov.uk/government/publications/crc-annual-report-publications-phases-1-and-2"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gov.uk/government/publications/vehicles-statistics-guidance/vehicle-licensing-statistics-notes-and-definitions" TargetMode="External"/><Relationship Id="rId2" Type="http://schemas.openxmlformats.org/officeDocument/2006/relationships/hyperlink" Target="https://www.gov.uk/government/statistical-data-sets/veh02-licensed-cars" TargetMode="External"/><Relationship Id="rId1" Type="http://schemas.openxmlformats.org/officeDocument/2006/relationships/hyperlink" Target="https://www.gov.uk/government/publications/vehicle-excise-duty/vehicle-excise-duty" TargetMode="External"/><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hyperlink" Target="https://naei.energysecurity.gov.uk/reports/greenhouse-gas-inventories-england-scotland-wales-northern-ireland-1990-2023" TargetMode="External"/><Relationship Id="rId2" Type="http://schemas.openxmlformats.org/officeDocument/2006/relationships/hyperlink" Target="https://www.infrastructure-ni.gov.uk/articles/travel-survey-northern-ireland" TargetMode="External"/><Relationship Id="rId1" Type="http://schemas.openxmlformats.org/officeDocument/2006/relationships/hyperlink" Target="https://www.infrastructure-ni.gov.uk/articles/northern-ireland-road-safety-strategy-2020-statistics" TargetMode="External"/><Relationship Id="rId5" Type="http://schemas.openxmlformats.org/officeDocument/2006/relationships/table" Target="../tables/table18.xml"/><Relationship Id="rId4"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printerSettings" Target="../printerSettings/printerSettings16.bin"/><Relationship Id="rId1" Type="http://schemas.openxmlformats.org/officeDocument/2006/relationships/hyperlink" Target="https://www.infrastructure-ni.gov.uk/publications/travel-survey-northern-ireland-tsni-headline-report-2021"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printerSettings" Target="../printerSettings/printerSettings17.bin"/><Relationship Id="rId1" Type="http://schemas.openxmlformats.org/officeDocument/2006/relationships/hyperlink" Target="https://www.infrastructure-ni.gov.uk/publications/travel-survey-northern-ireland-tsni-headline-report-2021" TargetMode="External"/></Relationships>
</file>

<file path=xl/worksheets/_rels/sheet19.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printerSettings" Target="../printerSettings/printerSettings18.bin"/><Relationship Id="rId1" Type="http://schemas.openxmlformats.org/officeDocument/2006/relationships/hyperlink" Target="https://www.infrastructure-ni.gov.uk/news/public-transport-statistics-northern-ireland-2022-23-statistical-report-published"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printerSettings" Target="../printerSettings/printerSettings19.bin"/><Relationship Id="rId1" Type="http://schemas.openxmlformats.org/officeDocument/2006/relationships/hyperlink" Target="https://www.infrastructure-ni.gov.uk/news/public-transport-statistics-northern-ireland-2022-23-statistical-report-published" TargetMode="External"/></Relationships>
</file>

<file path=xl/worksheets/_rels/sheet21.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printerSettings" Target="../printerSettings/printerSettings20.bin"/><Relationship Id="rId1" Type="http://schemas.openxmlformats.org/officeDocument/2006/relationships/hyperlink" Target="https://www.gov.uk/government/statistical-data-sets/vehicle-licensing-statistics-data-tables" TargetMode="External"/></Relationships>
</file>

<file path=xl/worksheets/_rels/sheet22.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printerSettings" Target="../printerSettings/printerSettings21.bin"/><Relationship Id="rId1" Type="http://schemas.openxmlformats.org/officeDocument/2006/relationships/hyperlink" Target="https://www.daera-ni.gov.uk/publications/greenhouse-gas-emissions-northern-ireland-dairy-farms" TargetMode="External"/></Relationships>
</file>

<file path=xl/worksheets/_rels/sheet2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printerSettings" Target="../printerSettings/printerSettings22.bin"/><Relationship Id="rId1" Type="http://schemas.openxmlformats.org/officeDocument/2006/relationships/hyperlink" Target="https://view.officeapps.live.com/op/view.aspx?src=https%3A%2F%2Fcdn.forestresearch.gov.uk%2F2025%2F06%2Fnew_planting_restocking_2025-06-26.ods&amp;wdOrigin=BROWSELINK" TargetMode="External"/></Relationships>
</file>

<file path=xl/worksheets/_rels/sheet24.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nisra.gov.uk/publications/2023-mid-year-population-estimates-northern-ireland" TargetMode="External"/><Relationship Id="rId1" Type="http://schemas.openxmlformats.org/officeDocument/2006/relationships/hyperlink" Target="https://naei.energysecurity.gov.uk/reports/greenhouse-gas-inventories-england-scotland-wales-northern-ireland-1990-2023" TargetMode="External"/><Relationship Id="rId4" Type="http://schemas.openxmlformats.org/officeDocument/2006/relationships/table" Target="../tables/table31.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printerSettings" Target="../printerSettings/printerSettings27.bin"/><Relationship Id="rId1" Type="http://schemas.openxmlformats.org/officeDocument/2006/relationships/hyperlink" Target="https://www.daera-ni.gov.uk/articles/northern-ireland-local-authority-collected-municipal-waste-management-statistic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naei.energysecurity.gov.uk/reports/greenhouse-gas-inventories-england-scotland-wales-northern-ireland-1990-2023" TargetMode="External"/><Relationship Id="rId1" Type="http://schemas.openxmlformats.org/officeDocument/2006/relationships/hyperlink" Target="https://www.ons.gov.uk/economy/grossvalueaddedgva/datasets/nominalregionalgrossvalueaddedbalancedperheadandincomecomponents"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nisra.gov.uk/publications/2023-mid-year-population-estimates-northern-ireland" TargetMode="External"/><Relationship Id="rId1" Type="http://schemas.openxmlformats.org/officeDocument/2006/relationships/hyperlink" Target="https://naei.energysecurity.gov.uk/reports/greenhouse-gas-inventories-england-scotland-wales-northern-ireland-1990-2023" TargetMode="Externa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gov.uk/government/statistics/energy-trends-december-2024-special-feature-article-electricity-generation-and-supply-in-scotland-wales-northern-ireland-and-england-2019-to-20" TargetMode="External"/><Relationship Id="rId1" Type="http://schemas.openxmlformats.org/officeDocument/2006/relationships/hyperlink" Target="https://naei.energysecurity.gov.uk/reports/greenhouse-gas-inventories-england-scotland-wales-northern-ireland-1990-2023" TargetMode="External"/><Relationship Id="rId5" Type="http://schemas.openxmlformats.org/officeDocument/2006/relationships/table" Target="../tables/table6.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6.bin"/><Relationship Id="rId1" Type="http://schemas.openxmlformats.org/officeDocument/2006/relationships/hyperlink" Target="https://www.gov.uk/government/statistics/energy-trends-december-2024-special-feature-article-electricity-generation-and-supply-in-scotland-wales-northern-ireland-and-england-2019-to-20"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naei.energysecurity.gov.uk/reports/greenhouse-gas-inventories-england-scotland-wales-northern-ireland-1990-2023" TargetMode="External"/><Relationship Id="rId1" Type="http://schemas.openxmlformats.org/officeDocument/2006/relationships/hyperlink" Target="https://www.finance-ni.gov.uk/publications/annual-housing-stock-statistics" TargetMode="External"/><Relationship Id="rId4"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8.bin"/><Relationship Id="rId1" Type="http://schemas.openxmlformats.org/officeDocument/2006/relationships/hyperlink" Target="https://www.nihe.gov.uk/Working-With-Us/Research/House-Condition-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9CB24-6FFE-4B3B-8696-8306848069CB}">
  <dimension ref="A1:G19"/>
  <sheetViews>
    <sheetView tabSelected="1" zoomScaleNormal="100" workbookViewId="0"/>
  </sheetViews>
  <sheetFormatPr defaultColWidth="8.54296875" defaultRowHeight="15.5" x14ac:dyDescent="0.35"/>
  <cols>
    <col min="1" max="1" width="255.81640625" style="347" bestFit="1" customWidth="1"/>
    <col min="2" max="2" width="25.453125" style="339" bestFit="1" customWidth="1"/>
    <col min="3" max="3" width="25.453125" style="339" customWidth="1"/>
    <col min="4" max="4" width="8.54296875" style="339" customWidth="1"/>
    <col min="5" max="16384" width="8.54296875" style="339"/>
  </cols>
  <sheetData>
    <row r="1" spans="1:7" ht="32.5" customHeight="1" x14ac:dyDescent="0.35">
      <c r="A1" s="350" t="s">
        <v>493</v>
      </c>
    </row>
    <row r="2" spans="1:7" s="340" customFormat="1" ht="22.4" customHeight="1" x14ac:dyDescent="0.35">
      <c r="A2" s="378" t="s">
        <v>504</v>
      </c>
      <c r="C2" s="339"/>
      <c r="D2" s="339"/>
      <c r="E2" s="339"/>
      <c r="F2" s="339"/>
      <c r="G2" s="339"/>
    </row>
    <row r="3" spans="1:7" s="340" customFormat="1" ht="87.65" customHeight="1" x14ac:dyDescent="0.35">
      <c r="A3" s="341" t="s">
        <v>505</v>
      </c>
      <c r="B3" s="339"/>
      <c r="C3" s="339"/>
      <c r="D3" s="339"/>
      <c r="E3" s="339"/>
      <c r="F3" s="339"/>
      <c r="G3" s="339"/>
    </row>
    <row r="4" spans="1:7" s="340" customFormat="1" ht="20.5" customHeight="1" x14ac:dyDescent="0.35">
      <c r="A4" s="112" t="s">
        <v>499</v>
      </c>
      <c r="B4" s="339"/>
      <c r="C4" s="339"/>
      <c r="D4" s="339"/>
      <c r="E4" s="339"/>
      <c r="F4" s="339"/>
      <c r="G4" s="339"/>
    </row>
    <row r="5" spans="1:7" s="340" customFormat="1" ht="32.5" customHeight="1" x14ac:dyDescent="0.45">
      <c r="A5" s="342" t="s">
        <v>353</v>
      </c>
      <c r="B5" s="339"/>
      <c r="C5" s="339"/>
      <c r="D5" s="339"/>
      <c r="E5" s="339"/>
      <c r="F5" s="339"/>
      <c r="G5" s="339"/>
    </row>
    <row r="6" spans="1:7" s="340" customFormat="1" x14ac:dyDescent="0.35">
      <c r="A6" s="343" t="s">
        <v>517</v>
      </c>
      <c r="B6" s="339"/>
      <c r="C6" s="339"/>
      <c r="D6" s="339"/>
      <c r="E6" s="339"/>
      <c r="F6" s="339"/>
      <c r="G6" s="339"/>
    </row>
    <row r="7" spans="1:7" s="340" customFormat="1" ht="32.5" customHeight="1" x14ac:dyDescent="0.45">
      <c r="A7" s="342" t="s">
        <v>356</v>
      </c>
      <c r="B7" s="339"/>
      <c r="C7" s="339"/>
      <c r="D7" s="339"/>
      <c r="E7" s="339"/>
      <c r="F7" s="339"/>
      <c r="G7" s="339"/>
    </row>
    <row r="8" spans="1:7" s="340" customFormat="1" ht="16" customHeight="1" x14ac:dyDescent="0.35">
      <c r="A8" s="344" t="s">
        <v>355</v>
      </c>
      <c r="B8" s="339"/>
      <c r="C8" s="339"/>
      <c r="D8" s="339"/>
      <c r="E8" s="339"/>
      <c r="F8" s="339"/>
      <c r="G8" s="339"/>
    </row>
    <row r="9" spans="1:7" s="340" customFormat="1" ht="32.5" customHeight="1" x14ac:dyDescent="0.45">
      <c r="A9" s="342" t="s">
        <v>526</v>
      </c>
      <c r="B9" s="345"/>
      <c r="C9" s="339"/>
      <c r="D9" s="339"/>
      <c r="E9" s="339"/>
      <c r="F9" s="339"/>
      <c r="G9" s="346"/>
    </row>
    <row r="10" spans="1:7" s="340" customFormat="1" x14ac:dyDescent="0.35">
      <c r="A10" s="378" t="s">
        <v>354</v>
      </c>
      <c r="B10" s="339"/>
      <c r="C10" s="339"/>
      <c r="D10" s="339"/>
      <c r="E10" s="339"/>
      <c r="F10" s="339"/>
      <c r="G10" s="339"/>
    </row>
    <row r="11" spans="1:7" s="340" customFormat="1" ht="32.5" customHeight="1" x14ac:dyDescent="0.45">
      <c r="A11" s="342" t="s">
        <v>352</v>
      </c>
      <c r="B11" s="339"/>
      <c r="C11" s="339"/>
      <c r="D11" s="339"/>
      <c r="E11" s="339"/>
      <c r="F11" s="339"/>
      <c r="G11" s="339"/>
    </row>
    <row r="12" spans="1:7" s="340" customFormat="1" x14ac:dyDescent="0.35">
      <c r="A12" s="112" t="s">
        <v>460</v>
      </c>
      <c r="B12" s="339"/>
      <c r="C12" s="339"/>
      <c r="D12" s="339"/>
      <c r="E12" s="339"/>
      <c r="F12" s="339"/>
      <c r="G12" s="339"/>
    </row>
    <row r="13" spans="1:7" s="340" customFormat="1" x14ac:dyDescent="0.35">
      <c r="A13" s="347"/>
      <c r="B13" s="339"/>
      <c r="C13" s="339"/>
      <c r="D13" s="339"/>
      <c r="E13" s="339"/>
      <c r="F13" s="339"/>
      <c r="G13" s="339"/>
    </row>
    <row r="14" spans="1:7" s="340" customFormat="1" x14ac:dyDescent="0.35">
      <c r="A14" s="347"/>
      <c r="B14" s="339"/>
      <c r="C14" s="339"/>
      <c r="D14" s="339"/>
      <c r="E14" s="339"/>
      <c r="F14" s="339"/>
      <c r="G14" s="339"/>
    </row>
    <row r="15" spans="1:7" s="340" customFormat="1" x14ac:dyDescent="0.35">
      <c r="A15" s="348"/>
      <c r="B15" s="339"/>
      <c r="C15" s="339"/>
      <c r="D15" s="339"/>
      <c r="E15" s="339"/>
      <c r="F15" s="339"/>
      <c r="G15" s="339"/>
    </row>
    <row r="16" spans="1:7" s="340" customFormat="1" x14ac:dyDescent="0.35">
      <c r="A16" s="349"/>
      <c r="B16" s="339"/>
      <c r="C16" s="339"/>
      <c r="D16" s="339"/>
      <c r="E16" s="339"/>
      <c r="F16" s="339"/>
      <c r="G16" s="339"/>
    </row>
    <row r="17" spans="1:7" s="340" customFormat="1" x14ac:dyDescent="0.35">
      <c r="A17" s="349"/>
      <c r="B17" s="339"/>
      <c r="C17" s="339"/>
      <c r="D17" s="339"/>
      <c r="E17" s="339"/>
      <c r="F17" s="339"/>
      <c r="G17" s="339"/>
    </row>
    <row r="18" spans="1:7" s="340" customFormat="1" x14ac:dyDescent="0.35">
      <c r="A18" s="343"/>
      <c r="B18" s="339"/>
      <c r="C18" s="339"/>
      <c r="D18" s="339"/>
      <c r="E18" s="339"/>
      <c r="F18" s="339"/>
      <c r="G18" s="339"/>
    </row>
    <row r="19" spans="1:7" s="340" customFormat="1" x14ac:dyDescent="0.35">
      <c r="A19" s="343"/>
      <c r="B19" s="339"/>
      <c r="C19" s="339"/>
      <c r="D19" s="339"/>
      <c r="E19" s="339"/>
      <c r="F19" s="339"/>
      <c r="G19" s="339"/>
    </row>
  </sheetData>
  <hyperlinks>
    <hyperlink ref="A10" r:id="rId1" xr:uid="{00468635-A3EE-4F5F-B273-E53E206FDA3C}"/>
    <hyperlink ref="A12" r:id="rId2" xr:uid="{D6F9B5B9-4CF9-4208-B195-79B4311E7850}"/>
    <hyperlink ref="A4" r:id="rId3" xr:uid="{0CA11C4E-797A-4F57-8655-EC73E4823481}"/>
    <hyperlink ref="A2" r:id="rId4" display="Northern Ireland Carbon Intensity Indicators 2024" xr:uid="{4B06CDE0-7EE0-4E16-9742-1CB08DF5FD4D}"/>
  </hyperlinks>
  <pageMargins left="0.70000000000000007" right="0.70000000000000007" top="0.75" bottom="0.75" header="0.30000000000000004" footer="0.30000000000000004"/>
  <pageSetup fitToWidth="0" fitToHeight="0" orientation="portrait" horizontalDpi="1200" verticalDpi="12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pageSetUpPr fitToPage="1"/>
  </sheetPr>
  <dimension ref="A1:I11"/>
  <sheetViews>
    <sheetView workbookViewId="0"/>
  </sheetViews>
  <sheetFormatPr defaultColWidth="11.453125" defaultRowHeight="14.5" x14ac:dyDescent="0.35"/>
  <cols>
    <col min="1" max="1" width="23.54296875" style="8" customWidth="1"/>
    <col min="2" max="16384" width="11.453125" style="8"/>
  </cols>
  <sheetData>
    <row r="1" spans="1:9" ht="17" x14ac:dyDescent="0.35">
      <c r="A1" s="268" t="s">
        <v>283</v>
      </c>
    </row>
    <row r="2" spans="1:9" x14ac:dyDescent="0.35">
      <c r="A2" s="8" t="s">
        <v>136</v>
      </c>
    </row>
    <row r="3" spans="1:9" x14ac:dyDescent="0.35">
      <c r="A3" s="8" t="s">
        <v>281</v>
      </c>
    </row>
    <row r="4" spans="1:9" x14ac:dyDescent="0.35">
      <c r="A4" s="8" t="s">
        <v>166</v>
      </c>
      <c r="I4" s="65"/>
    </row>
    <row r="5" spans="1:9" x14ac:dyDescent="0.35">
      <c r="A5" s="112" t="s">
        <v>172</v>
      </c>
    </row>
    <row r="6" spans="1:9" ht="16.5" customHeight="1" x14ac:dyDescent="0.35">
      <c r="A6" s="157" t="s">
        <v>311</v>
      </c>
      <c r="B6" s="164" t="s">
        <v>224</v>
      </c>
      <c r="C6" s="164" t="s">
        <v>229</v>
      </c>
      <c r="D6" s="164" t="s">
        <v>232</v>
      </c>
      <c r="E6" s="164" t="s">
        <v>234</v>
      </c>
      <c r="F6" s="165" t="s">
        <v>149</v>
      </c>
    </row>
    <row r="7" spans="1:9" ht="16.5" customHeight="1" x14ac:dyDescent="0.35">
      <c r="A7" s="42" t="s">
        <v>142</v>
      </c>
      <c r="B7" s="69">
        <v>48.55</v>
      </c>
      <c r="C7" s="69">
        <v>56.96</v>
      </c>
      <c r="D7" s="69">
        <v>60.22</v>
      </c>
      <c r="E7" s="69">
        <v>62.55</v>
      </c>
      <c r="F7" s="173">
        <v>65.83</v>
      </c>
      <c r="G7" s="49"/>
      <c r="H7" s="63"/>
      <c r="I7" s="49"/>
    </row>
    <row r="8" spans="1:9" ht="16.5" customHeight="1" x14ac:dyDescent="0.35">
      <c r="A8" s="158" t="s">
        <v>13</v>
      </c>
      <c r="B8" s="168">
        <v>701000</v>
      </c>
      <c r="C8" s="168">
        <v>705000</v>
      </c>
      <c r="D8" s="168">
        <v>740000</v>
      </c>
      <c r="E8" s="168">
        <v>760000</v>
      </c>
      <c r="F8" s="169">
        <v>780000</v>
      </c>
      <c r="G8" s="49"/>
      <c r="H8" s="63"/>
      <c r="I8" s="49"/>
    </row>
    <row r="9" spans="1:9" x14ac:dyDescent="0.35">
      <c r="A9" s="8" t="s">
        <v>69</v>
      </c>
    </row>
    <row r="10" spans="1:9" x14ac:dyDescent="0.35">
      <c r="A10" s="8" t="s">
        <v>443</v>
      </c>
    </row>
    <row r="11" spans="1:9" x14ac:dyDescent="0.35">
      <c r="A11" s="112" t="s">
        <v>262</v>
      </c>
    </row>
  </sheetData>
  <hyperlinks>
    <hyperlink ref="A5" r:id="rId1" xr:uid="{00000000-0004-0000-0700-000000000000}"/>
    <hyperlink ref="A11" location="Contents!A1" display="Return to Contents Page" xr:uid="{00000000-0004-0000-0700-000001000000}"/>
  </hyperlinks>
  <pageMargins left="0.25" right="0.25" top="0.75" bottom="0.75" header="0.3" footer="0.3"/>
  <pageSetup paperSize="9" scale="82" orientation="landscape"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P26"/>
  <sheetViews>
    <sheetView workbookViewId="0"/>
  </sheetViews>
  <sheetFormatPr defaultColWidth="11.453125" defaultRowHeight="14.5" x14ac:dyDescent="0.35"/>
  <cols>
    <col min="1" max="1" width="23.54296875" style="8" customWidth="1"/>
    <col min="2" max="16384" width="11.453125" style="8"/>
  </cols>
  <sheetData>
    <row r="1" spans="1:16" ht="17" x14ac:dyDescent="0.35">
      <c r="A1" s="268" t="s">
        <v>284</v>
      </c>
    </row>
    <row r="2" spans="1:16" x14ac:dyDescent="0.35">
      <c r="A2" s="8" t="s">
        <v>287</v>
      </c>
    </row>
    <row r="3" spans="1:16" x14ac:dyDescent="0.35">
      <c r="A3" s="13" t="s">
        <v>166</v>
      </c>
    </row>
    <row r="4" spans="1:16" x14ac:dyDescent="0.35">
      <c r="A4" s="13" t="s">
        <v>273</v>
      </c>
    </row>
    <row r="5" spans="1:16" ht="15.5" x14ac:dyDescent="0.35">
      <c r="A5" s="270" t="s">
        <v>285</v>
      </c>
    </row>
    <row r="6" spans="1:16" x14ac:dyDescent="0.35">
      <c r="A6" s="8" t="s">
        <v>138</v>
      </c>
      <c r="H6" s="70"/>
    </row>
    <row r="7" spans="1:16" ht="15.5" x14ac:dyDescent="0.35">
      <c r="A7" s="157" t="s">
        <v>312</v>
      </c>
      <c r="B7" s="175" t="s">
        <v>17</v>
      </c>
      <c r="C7" s="175" t="s">
        <v>7</v>
      </c>
      <c r="D7" s="175" t="s">
        <v>8</v>
      </c>
      <c r="E7" s="175" t="s">
        <v>9</v>
      </c>
      <c r="F7" s="175" t="s">
        <v>18</v>
      </c>
      <c r="G7" s="176" t="s">
        <v>54</v>
      </c>
      <c r="H7" s="71"/>
    </row>
    <row r="8" spans="1:16" ht="15.5" x14ac:dyDescent="0.35">
      <c r="A8" s="42" t="s">
        <v>19</v>
      </c>
      <c r="B8" s="61">
        <v>6847</v>
      </c>
      <c r="C8" s="61">
        <v>9063</v>
      </c>
      <c r="D8" s="61">
        <v>9997</v>
      </c>
      <c r="E8" s="61">
        <v>9095</v>
      </c>
      <c r="F8" s="61">
        <v>7904</v>
      </c>
      <c r="G8" s="174">
        <v>6243</v>
      </c>
      <c r="H8" s="72"/>
      <c r="I8" s="70"/>
      <c r="K8" s="17"/>
      <c r="L8" s="17"/>
      <c r="M8" s="17"/>
      <c r="N8" s="17"/>
      <c r="O8" s="17"/>
      <c r="P8" s="17"/>
    </row>
    <row r="9" spans="1:16" ht="15.5" x14ac:dyDescent="0.35">
      <c r="A9" s="42" t="s">
        <v>33</v>
      </c>
      <c r="B9" s="61">
        <v>576</v>
      </c>
      <c r="C9" s="61">
        <v>1318</v>
      </c>
      <c r="D9" s="61">
        <v>978</v>
      </c>
      <c r="E9" s="61">
        <v>907</v>
      </c>
      <c r="F9" s="61">
        <v>814</v>
      </c>
      <c r="G9" s="174">
        <v>742</v>
      </c>
      <c r="H9" s="72"/>
      <c r="I9" s="21"/>
      <c r="K9" s="17"/>
      <c r="L9" s="17"/>
      <c r="M9" s="17"/>
      <c r="N9" s="17"/>
      <c r="O9" s="17"/>
      <c r="P9" s="17"/>
    </row>
    <row r="10" spans="1:16" ht="15.5" x14ac:dyDescent="0.35">
      <c r="A10" s="154" t="s">
        <v>105</v>
      </c>
      <c r="B10" s="177">
        <f t="shared" ref="B10:G10" si="0">SUM(B8:B9)</f>
        <v>7423</v>
      </c>
      <c r="C10" s="177">
        <f t="shared" si="0"/>
        <v>10381</v>
      </c>
      <c r="D10" s="177">
        <f t="shared" si="0"/>
        <v>10975</v>
      </c>
      <c r="E10" s="177">
        <f t="shared" si="0"/>
        <v>10002</v>
      </c>
      <c r="F10" s="177">
        <f t="shared" si="0"/>
        <v>8718</v>
      </c>
      <c r="G10" s="178">
        <f t="shared" si="0"/>
        <v>6985</v>
      </c>
      <c r="H10" s="73"/>
      <c r="I10" s="73"/>
    </row>
    <row r="12" spans="1:16" ht="15.5" x14ac:dyDescent="0.35">
      <c r="A12" s="270" t="s">
        <v>286</v>
      </c>
    </row>
    <row r="13" spans="1:16" x14ac:dyDescent="0.35">
      <c r="A13" s="8" t="s">
        <v>488</v>
      </c>
    </row>
    <row r="14" spans="1:16" x14ac:dyDescent="0.35">
      <c r="A14" s="8" t="s">
        <v>303</v>
      </c>
    </row>
    <row r="15" spans="1:16" x14ac:dyDescent="0.35">
      <c r="A15" s="8" t="s">
        <v>166</v>
      </c>
    </row>
    <row r="16" spans="1:16" x14ac:dyDescent="0.35">
      <c r="A16" s="8" t="s">
        <v>479</v>
      </c>
    </row>
    <row r="17" spans="1:14" ht="15.5" x14ac:dyDescent="0.35">
      <c r="A17" s="157" t="s">
        <v>312</v>
      </c>
      <c r="B17" s="175" t="s">
        <v>54</v>
      </c>
      <c r="C17" s="175" t="s">
        <v>125</v>
      </c>
      <c r="D17" s="175" t="s">
        <v>127</v>
      </c>
      <c r="E17" s="175" t="s">
        <v>134</v>
      </c>
      <c r="F17" s="175" t="s">
        <v>140</v>
      </c>
      <c r="G17" s="175" t="s">
        <v>163</v>
      </c>
      <c r="H17" s="176" t="s">
        <v>173</v>
      </c>
      <c r="I17" s="176" t="s">
        <v>267</v>
      </c>
      <c r="J17" s="176" t="s">
        <v>362</v>
      </c>
      <c r="K17" s="338" t="s">
        <v>447</v>
      </c>
      <c r="L17" s="175" t="s">
        <v>487</v>
      </c>
    </row>
    <row r="18" spans="1:14" ht="15.5" x14ac:dyDescent="0.35">
      <c r="A18" s="42" t="s">
        <v>19</v>
      </c>
      <c r="B18" s="61"/>
      <c r="C18" s="61">
        <v>1658</v>
      </c>
      <c r="D18" s="61">
        <v>2687</v>
      </c>
      <c r="E18" s="61">
        <v>2310</v>
      </c>
      <c r="F18" s="61">
        <v>1650</v>
      </c>
      <c r="G18" s="61">
        <v>1374</v>
      </c>
      <c r="H18" s="174">
        <v>687</v>
      </c>
      <c r="I18" s="174">
        <v>1257</v>
      </c>
      <c r="J18" s="174">
        <v>1493</v>
      </c>
      <c r="K18" s="388">
        <v>1734</v>
      </c>
      <c r="L18" s="408">
        <v>1445</v>
      </c>
    </row>
    <row r="19" spans="1:14" ht="15.5" x14ac:dyDescent="0.35">
      <c r="A19" s="42" t="s">
        <v>33</v>
      </c>
      <c r="B19" s="61"/>
      <c r="C19" s="61">
        <v>2058</v>
      </c>
      <c r="D19" s="61">
        <v>3649</v>
      </c>
      <c r="E19" s="61">
        <v>3359</v>
      </c>
      <c r="F19" s="61">
        <v>2745</v>
      </c>
      <c r="G19" s="61">
        <v>2063</v>
      </c>
      <c r="H19" s="174">
        <v>1308</v>
      </c>
      <c r="I19" s="174">
        <v>2175</v>
      </c>
      <c r="J19" s="174">
        <v>2724</v>
      </c>
      <c r="K19" s="388">
        <v>2341</v>
      </c>
      <c r="L19" s="408">
        <v>1650</v>
      </c>
    </row>
    <row r="20" spans="1:14" ht="15.5" x14ac:dyDescent="0.35">
      <c r="A20" s="154" t="s">
        <v>105</v>
      </c>
      <c r="B20" s="177"/>
      <c r="C20" s="177">
        <v>3716</v>
      </c>
      <c r="D20" s="177">
        <v>6336</v>
      </c>
      <c r="E20" s="177">
        <v>5669</v>
      </c>
      <c r="F20" s="177">
        <v>4395</v>
      </c>
      <c r="G20" s="177">
        <v>3437</v>
      </c>
      <c r="H20" s="178">
        <v>1995</v>
      </c>
      <c r="I20" s="178">
        <v>3432</v>
      </c>
      <c r="J20" s="178">
        <v>4217</v>
      </c>
      <c r="K20" s="380">
        <v>4075</v>
      </c>
      <c r="L20" s="380">
        <v>3095</v>
      </c>
    </row>
    <row r="21" spans="1:14" x14ac:dyDescent="0.35">
      <c r="A21" s="8" t="s">
        <v>167</v>
      </c>
    </row>
    <row r="22" spans="1:14" x14ac:dyDescent="0.35">
      <c r="A22" s="8" t="s">
        <v>304</v>
      </c>
    </row>
    <row r="23" spans="1:14" x14ac:dyDescent="0.35">
      <c r="A23" s="8" t="s">
        <v>274</v>
      </c>
    </row>
    <row r="24" spans="1:14" x14ac:dyDescent="0.35">
      <c r="A24" s="13" t="s">
        <v>174</v>
      </c>
    </row>
    <row r="25" spans="1:14" x14ac:dyDescent="0.35">
      <c r="A25" s="112" t="s">
        <v>262</v>
      </c>
    </row>
    <row r="26" spans="1:14" ht="15" customHeight="1" x14ac:dyDescent="0.35">
      <c r="A26" s="106"/>
      <c r="B26" s="106"/>
      <c r="C26" s="106"/>
      <c r="D26" s="106"/>
      <c r="E26" s="106"/>
      <c r="F26" s="106"/>
      <c r="G26" s="106"/>
      <c r="H26" s="106"/>
      <c r="I26" s="106"/>
      <c r="J26" s="29"/>
      <c r="K26" s="29"/>
      <c r="L26" s="29"/>
      <c r="M26" s="29"/>
      <c r="N26" s="29"/>
    </row>
  </sheetData>
  <hyperlinks>
    <hyperlink ref="A25" location="Contents!A1" display="Return to Contents Page" xr:uid="{00000000-0004-0000-0800-000000000000}"/>
  </hyperlinks>
  <pageMargins left="0.25" right="0.25" top="0.75" bottom="0.75" header="0.3" footer="0.3"/>
  <pageSetup paperSize="9" scale="68" orientation="landscape"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FBFBF"/>
    <pageSetUpPr fitToPage="1"/>
  </sheetPr>
  <dimension ref="A1:N31"/>
  <sheetViews>
    <sheetView workbookViewId="0"/>
  </sheetViews>
  <sheetFormatPr defaultColWidth="11.453125" defaultRowHeight="14.5" x14ac:dyDescent="0.35"/>
  <cols>
    <col min="1" max="1" width="50.81640625" style="8" customWidth="1"/>
    <col min="2" max="6" width="12.1796875" style="8" customWidth="1"/>
    <col min="7" max="16384" width="11.453125" style="8"/>
  </cols>
  <sheetData>
    <row r="1" spans="1:14" ht="17" x14ac:dyDescent="0.4">
      <c r="A1" s="269" t="s">
        <v>462</v>
      </c>
    </row>
    <row r="2" spans="1:14" x14ac:dyDescent="0.35">
      <c r="A2" s="8" t="s">
        <v>135</v>
      </c>
    </row>
    <row r="3" spans="1:14" x14ac:dyDescent="0.35">
      <c r="A3" s="8" t="s">
        <v>463</v>
      </c>
    </row>
    <row r="4" spans="1:14" x14ac:dyDescent="0.35">
      <c r="A4" s="8" t="s">
        <v>166</v>
      </c>
    </row>
    <row r="5" spans="1:14" x14ac:dyDescent="0.35">
      <c r="A5" s="112" t="s">
        <v>172</v>
      </c>
    </row>
    <row r="6" spans="1:14" ht="15.5" x14ac:dyDescent="0.35">
      <c r="A6" s="179" t="s">
        <v>53</v>
      </c>
      <c r="B6" s="164" t="s">
        <v>227</v>
      </c>
      <c r="C6" s="164" t="s">
        <v>229</v>
      </c>
      <c r="D6" s="164" t="s">
        <v>232</v>
      </c>
      <c r="E6" s="164" t="s">
        <v>234</v>
      </c>
      <c r="F6" s="165" t="s">
        <v>149</v>
      </c>
      <c r="H6" s="74"/>
    </row>
    <row r="7" spans="1:14" ht="15.5" x14ac:dyDescent="0.35">
      <c r="A7" s="57" t="s">
        <v>62</v>
      </c>
      <c r="B7" s="67">
        <v>0.65300000000000002</v>
      </c>
      <c r="C7" s="67">
        <v>0.70299999999999996</v>
      </c>
      <c r="D7" s="67">
        <v>0.68200000000000005</v>
      </c>
      <c r="E7" s="67">
        <v>0.67800000000000005</v>
      </c>
      <c r="F7" s="307">
        <v>0.68</v>
      </c>
      <c r="G7" s="49"/>
      <c r="H7" s="49"/>
      <c r="N7" s="49"/>
    </row>
    <row r="8" spans="1:14" ht="15.5" x14ac:dyDescent="0.35">
      <c r="A8" s="38" t="s">
        <v>61</v>
      </c>
      <c r="B8" s="67">
        <v>0.08</v>
      </c>
      <c r="C8" s="67">
        <v>0.11899999999999999</v>
      </c>
      <c r="D8" s="67">
        <v>0.154</v>
      </c>
      <c r="E8" s="67">
        <v>0.16700000000000001</v>
      </c>
      <c r="F8" s="307">
        <v>0.24</v>
      </c>
      <c r="G8" s="49"/>
      <c r="H8" s="49"/>
      <c r="N8" s="49"/>
    </row>
    <row r="9" spans="1:14" ht="15.5" x14ac:dyDescent="0.35">
      <c r="A9" s="38" t="s">
        <v>106</v>
      </c>
      <c r="B9" s="67">
        <v>0.24099999999999999</v>
      </c>
      <c r="C9" s="67">
        <v>0.16</v>
      </c>
      <c r="D9" s="67">
        <v>0.154</v>
      </c>
      <c r="E9" s="67">
        <v>0.14099999999999999</v>
      </c>
      <c r="F9" s="307">
        <v>0.08</v>
      </c>
      <c r="G9" s="49"/>
      <c r="H9" s="49"/>
      <c r="N9" s="49"/>
    </row>
    <row r="10" spans="1:14" ht="15.5" x14ac:dyDescent="0.35">
      <c r="A10" s="75" t="s">
        <v>64</v>
      </c>
      <c r="B10" s="67">
        <v>0.97299999999999998</v>
      </c>
      <c r="C10" s="67">
        <v>0.98199999999999998</v>
      </c>
      <c r="D10" s="67">
        <v>0.99</v>
      </c>
      <c r="E10" s="67">
        <v>0.98599999999999999</v>
      </c>
      <c r="F10" s="307">
        <v>0.99</v>
      </c>
      <c r="G10" s="49"/>
      <c r="H10" s="49"/>
      <c r="N10" s="49"/>
    </row>
    <row r="11" spans="1:14" ht="15.5" x14ac:dyDescent="0.35">
      <c r="A11" s="38" t="s">
        <v>63</v>
      </c>
      <c r="B11" s="67">
        <v>2.7E-2</v>
      </c>
      <c r="C11" s="67">
        <v>1.7999999999999999E-2</v>
      </c>
      <c r="D11" s="67">
        <v>0.01</v>
      </c>
      <c r="E11" s="67">
        <v>1.4E-2</v>
      </c>
      <c r="F11" s="307">
        <v>0.01</v>
      </c>
      <c r="G11" s="49"/>
      <c r="H11" s="49"/>
      <c r="N11" s="49"/>
    </row>
    <row r="12" spans="1:14" ht="15.5" x14ac:dyDescent="0.35">
      <c r="A12" s="180" t="s">
        <v>13</v>
      </c>
      <c r="B12" s="168">
        <v>680000</v>
      </c>
      <c r="C12" s="168">
        <v>705000</v>
      </c>
      <c r="D12" s="168">
        <v>740000</v>
      </c>
      <c r="E12" s="168">
        <v>760000</v>
      </c>
      <c r="F12" s="169">
        <v>780000</v>
      </c>
    </row>
    <row r="13" spans="1:14" x14ac:dyDescent="0.35">
      <c r="A13" s="8" t="s">
        <v>69</v>
      </c>
    </row>
    <row r="14" spans="1:14" x14ac:dyDescent="0.35">
      <c r="A14" s="8" t="s">
        <v>443</v>
      </c>
    </row>
    <row r="15" spans="1:14" x14ac:dyDescent="0.35">
      <c r="A15" s="112"/>
    </row>
    <row r="16" spans="1:14" ht="17" x14ac:dyDescent="0.4">
      <c r="A16" s="269" t="s">
        <v>465</v>
      </c>
    </row>
    <row r="17" spans="1:8" x14ac:dyDescent="0.35">
      <c r="A17" s="8" t="s">
        <v>464</v>
      </c>
    </row>
    <row r="18" spans="1:8" x14ac:dyDescent="0.35">
      <c r="A18" s="8" t="s">
        <v>166</v>
      </c>
    </row>
    <row r="19" spans="1:8" x14ac:dyDescent="0.35">
      <c r="A19" s="112" t="s">
        <v>466</v>
      </c>
    </row>
    <row r="20" spans="1:8" ht="15.5" x14ac:dyDescent="0.35">
      <c r="A20" s="396" t="s">
        <v>467</v>
      </c>
      <c r="B20" s="397">
        <v>2011</v>
      </c>
      <c r="C20" s="397">
        <v>2021</v>
      </c>
    </row>
    <row r="21" spans="1:8" ht="15.5" x14ac:dyDescent="0.35">
      <c r="A21" s="390" t="s">
        <v>468</v>
      </c>
      <c r="B21" s="395">
        <v>0.62200426742532011</v>
      </c>
      <c r="C21" s="395">
        <v>0.494851755526658</v>
      </c>
    </row>
    <row r="22" spans="1:8" ht="15.5" x14ac:dyDescent="0.35">
      <c r="A22" s="390" t="s">
        <v>469</v>
      </c>
      <c r="B22" s="395">
        <v>0.17205689900426743</v>
      </c>
      <c r="C22" s="395">
        <v>0.32400910273081923</v>
      </c>
    </row>
    <row r="23" spans="1:8" ht="15.5" x14ac:dyDescent="0.35">
      <c r="A23" s="390" t="s">
        <v>470</v>
      </c>
      <c r="B23" s="395">
        <v>0.20097297297297298</v>
      </c>
      <c r="C23" s="395">
        <v>0.17773342002600781</v>
      </c>
    </row>
    <row r="24" spans="1:8" ht="15.5" x14ac:dyDescent="0.35">
      <c r="A24" s="390" t="s">
        <v>459</v>
      </c>
      <c r="B24" s="395">
        <v>5.3570412517780939E-3</v>
      </c>
      <c r="C24" s="395">
        <v>3.1599479843953185E-3</v>
      </c>
    </row>
    <row r="25" spans="1:8" ht="15.5" x14ac:dyDescent="0.35">
      <c r="A25" s="276" t="s">
        <v>13</v>
      </c>
      <c r="B25" s="394">
        <v>703000</v>
      </c>
      <c r="C25" s="394">
        <v>769000</v>
      </c>
    </row>
    <row r="26" spans="1:8" x14ac:dyDescent="0.35">
      <c r="A26" s="8" t="s">
        <v>69</v>
      </c>
    </row>
    <row r="27" spans="1:8" x14ac:dyDescent="0.35">
      <c r="A27" s="450" t="s">
        <v>471</v>
      </c>
      <c r="B27" s="450"/>
      <c r="C27" s="450"/>
      <c r="D27" s="450"/>
      <c r="E27" s="450"/>
      <c r="F27" s="450"/>
      <c r="G27" s="450"/>
      <c r="H27" s="450"/>
    </row>
    <row r="28" spans="1:8" x14ac:dyDescent="0.35">
      <c r="A28" s="450"/>
      <c r="B28" s="450"/>
      <c r="C28" s="450"/>
      <c r="D28" s="450"/>
      <c r="E28" s="450"/>
      <c r="F28" s="450"/>
      <c r="G28" s="450"/>
      <c r="H28" s="450"/>
    </row>
    <row r="29" spans="1:8" x14ac:dyDescent="0.35">
      <c r="A29" s="450"/>
      <c r="B29" s="450"/>
      <c r="C29" s="450"/>
      <c r="D29" s="450"/>
      <c r="E29" s="450"/>
      <c r="F29" s="450"/>
      <c r="G29" s="450"/>
      <c r="H29" s="450"/>
    </row>
    <row r="30" spans="1:8" x14ac:dyDescent="0.35">
      <c r="A30" s="8" t="s">
        <v>473</v>
      </c>
    </row>
    <row r="31" spans="1:8" x14ac:dyDescent="0.35">
      <c r="A31" s="112" t="s">
        <v>262</v>
      </c>
    </row>
  </sheetData>
  <mergeCells count="1">
    <mergeCell ref="A27:H29"/>
  </mergeCells>
  <hyperlinks>
    <hyperlink ref="A5" r:id="rId1" xr:uid="{00000000-0004-0000-0900-000000000000}"/>
    <hyperlink ref="A19" r:id="rId2" xr:uid="{95A4CA8F-ED47-400C-AFA8-9617E7F0FE22}"/>
    <hyperlink ref="A31" location="Contents!A1" display="Return to Contents Page" xr:uid="{1CC358FA-7083-49B8-9AA6-C773AEF0E917}"/>
  </hyperlinks>
  <pageMargins left="0.25" right="0.25" top="0.75" bottom="0.75" header="0.3" footer="0.3"/>
  <pageSetup paperSize="9" scale="73" orientation="landscape"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K11"/>
  <sheetViews>
    <sheetView workbookViewId="0"/>
  </sheetViews>
  <sheetFormatPr defaultColWidth="11.453125" defaultRowHeight="14.5" x14ac:dyDescent="0.35"/>
  <cols>
    <col min="1" max="1" width="25" customWidth="1"/>
  </cols>
  <sheetData>
    <row r="1" spans="1:11" ht="17" x14ac:dyDescent="0.35">
      <c r="A1" s="271" t="s">
        <v>288</v>
      </c>
    </row>
    <row r="2" spans="1:11" ht="16.5" customHeight="1" x14ac:dyDescent="0.35">
      <c r="A2" s="37" t="s">
        <v>161</v>
      </c>
      <c r="B2" s="77"/>
      <c r="C2" s="77"/>
      <c r="D2" s="8"/>
      <c r="E2" s="8"/>
      <c r="F2" s="8"/>
      <c r="G2" s="8"/>
      <c r="H2" s="8"/>
      <c r="I2" s="8"/>
    </row>
    <row r="3" spans="1:11" ht="16.5" customHeight="1" x14ac:dyDescent="0.35">
      <c r="A3" t="s">
        <v>277</v>
      </c>
      <c r="B3" s="77"/>
      <c r="C3" s="77"/>
      <c r="D3" s="8"/>
      <c r="E3" s="8"/>
      <c r="F3" s="8"/>
      <c r="G3" s="8"/>
      <c r="H3" s="8"/>
      <c r="I3" s="8"/>
    </row>
    <row r="4" spans="1:11" ht="15" customHeight="1" x14ac:dyDescent="0.35">
      <c r="A4" s="12" t="s">
        <v>0</v>
      </c>
      <c r="B4" s="22"/>
      <c r="C4" s="23"/>
      <c r="D4" s="20"/>
      <c r="E4" s="8"/>
      <c r="F4" s="8"/>
      <c r="G4" s="8"/>
      <c r="H4" s="8"/>
      <c r="I4" s="8"/>
    </row>
    <row r="5" spans="1:11" x14ac:dyDescent="0.35">
      <c r="A5" s="112" t="s">
        <v>176</v>
      </c>
    </row>
    <row r="6" spans="1:11" ht="16.5" customHeight="1" x14ac:dyDescent="0.35">
      <c r="A6" s="157" t="s">
        <v>311</v>
      </c>
      <c r="B6" s="152" t="s">
        <v>7</v>
      </c>
      <c r="C6" s="152" t="s">
        <v>8</v>
      </c>
      <c r="D6" s="152" t="s">
        <v>9</v>
      </c>
      <c r="E6" s="152" t="s">
        <v>18</v>
      </c>
      <c r="F6" s="152" t="s">
        <v>54</v>
      </c>
      <c r="G6" s="152" t="s">
        <v>125</v>
      </c>
      <c r="H6" s="152" t="s">
        <v>127</v>
      </c>
      <c r="I6" s="152" t="s">
        <v>134</v>
      </c>
      <c r="J6" s="153" t="s">
        <v>140</v>
      </c>
    </row>
    <row r="7" spans="1:11" ht="16.5" customHeight="1" x14ac:dyDescent="0.35">
      <c r="A7" s="181" t="s">
        <v>55</v>
      </c>
      <c r="B7" s="182">
        <v>48</v>
      </c>
      <c r="C7" s="182">
        <v>48</v>
      </c>
      <c r="D7" s="182">
        <v>49</v>
      </c>
      <c r="E7" s="182">
        <v>51</v>
      </c>
      <c r="F7" s="182">
        <v>47</v>
      </c>
      <c r="G7" s="182">
        <v>43</v>
      </c>
      <c r="H7" s="183">
        <v>40</v>
      </c>
      <c r="I7" s="183">
        <v>41</v>
      </c>
      <c r="J7" s="184">
        <v>41</v>
      </c>
      <c r="K7" s="1"/>
    </row>
    <row r="8" spans="1:11" x14ac:dyDescent="0.35">
      <c r="A8" t="s">
        <v>69</v>
      </c>
    </row>
    <row r="9" spans="1:11" x14ac:dyDescent="0.35">
      <c r="A9" t="s">
        <v>162</v>
      </c>
    </row>
    <row r="10" spans="1:11" x14ac:dyDescent="0.35">
      <c r="A10" t="s">
        <v>175</v>
      </c>
    </row>
    <row r="11" spans="1:11" x14ac:dyDescent="0.35">
      <c r="A11" s="112" t="s">
        <v>262</v>
      </c>
    </row>
  </sheetData>
  <hyperlinks>
    <hyperlink ref="A5" r:id="rId1" xr:uid="{00000000-0004-0000-0B00-000000000000}"/>
    <hyperlink ref="A11" location="Contents!A1" display="Return to Contents Page" xr:uid="{00000000-0004-0000-0B00-000001000000}"/>
  </hyperlinks>
  <pageMargins left="0.25" right="0.25" top="0.75" bottom="0.75" header="0.3" footer="0.3"/>
  <pageSetup paperSize="9" scale="95" orientation="landscape"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M13"/>
  <sheetViews>
    <sheetView workbookViewId="0"/>
  </sheetViews>
  <sheetFormatPr defaultColWidth="11.453125" defaultRowHeight="14.5" x14ac:dyDescent="0.35"/>
  <cols>
    <col min="1" max="1" width="32.54296875" customWidth="1"/>
  </cols>
  <sheetData>
    <row r="1" spans="1:13" ht="20" x14ac:dyDescent="0.35">
      <c r="A1" s="271" t="s">
        <v>472</v>
      </c>
    </row>
    <row r="2" spans="1:13" x14ac:dyDescent="0.35">
      <c r="A2" s="37" t="s">
        <v>161</v>
      </c>
      <c r="B2" s="8"/>
      <c r="C2" s="8"/>
      <c r="D2" s="8"/>
      <c r="E2" s="8"/>
      <c r="F2" s="8"/>
      <c r="G2" s="8"/>
      <c r="H2" s="8"/>
      <c r="I2" s="8"/>
      <c r="J2" s="8"/>
    </row>
    <row r="3" spans="1:13" x14ac:dyDescent="0.35">
      <c r="A3" s="37" t="s">
        <v>277</v>
      </c>
      <c r="B3" s="8"/>
      <c r="C3" s="8"/>
      <c r="D3" s="8"/>
      <c r="E3" s="8"/>
      <c r="F3" s="8"/>
      <c r="G3" s="8"/>
      <c r="H3" s="8"/>
      <c r="I3" s="8"/>
      <c r="J3" s="8"/>
    </row>
    <row r="4" spans="1:13" x14ac:dyDescent="0.35">
      <c r="A4" s="12" t="s">
        <v>0</v>
      </c>
      <c r="B4" s="8"/>
      <c r="C4" s="8"/>
      <c r="D4" s="8"/>
      <c r="E4" s="8"/>
      <c r="F4" s="8"/>
      <c r="G4" s="8"/>
      <c r="H4" s="8"/>
      <c r="I4" s="8"/>
      <c r="J4" s="8"/>
    </row>
    <row r="5" spans="1:13" x14ac:dyDescent="0.35">
      <c r="A5" s="112" t="s">
        <v>176</v>
      </c>
      <c r="B5" s="8"/>
      <c r="C5" s="8"/>
      <c r="D5" s="8"/>
      <c r="E5" s="8"/>
      <c r="F5" s="8"/>
      <c r="G5" s="8"/>
      <c r="H5" s="8"/>
      <c r="I5" s="8"/>
      <c r="J5" s="8"/>
    </row>
    <row r="6" spans="1:13" ht="15.5" x14ac:dyDescent="0.35">
      <c r="A6" s="276" t="s">
        <v>311</v>
      </c>
      <c r="B6" s="240" t="s">
        <v>20</v>
      </c>
      <c r="C6" s="60" t="s">
        <v>7</v>
      </c>
      <c r="D6" s="164" t="s">
        <v>8</v>
      </c>
      <c r="E6" s="164" t="s">
        <v>9</v>
      </c>
      <c r="F6" s="164" t="s">
        <v>18</v>
      </c>
      <c r="G6" s="164" t="s">
        <v>54</v>
      </c>
      <c r="H6" s="164" t="s">
        <v>125</v>
      </c>
      <c r="I6" s="152" t="s">
        <v>127</v>
      </c>
      <c r="J6" s="152" t="s">
        <v>134</v>
      </c>
      <c r="K6" s="153" t="s">
        <v>140</v>
      </c>
    </row>
    <row r="7" spans="1:13" ht="17.5" x14ac:dyDescent="0.35">
      <c r="A7" s="239" t="s">
        <v>137</v>
      </c>
      <c r="B7" s="238" t="s">
        <v>23</v>
      </c>
      <c r="C7" s="45">
        <v>839790</v>
      </c>
      <c r="D7" s="185">
        <v>794498</v>
      </c>
      <c r="E7" s="185">
        <v>727255</v>
      </c>
      <c r="F7" s="185">
        <v>730165</v>
      </c>
      <c r="G7" s="185">
        <v>698861</v>
      </c>
      <c r="H7" s="185">
        <v>594965</v>
      </c>
      <c r="I7" s="185">
        <v>537454</v>
      </c>
      <c r="J7" s="185">
        <v>490938</v>
      </c>
      <c r="K7" s="186">
        <v>397976</v>
      </c>
      <c r="L7" s="1"/>
    </row>
    <row r="8" spans="1:13" x14ac:dyDescent="0.35">
      <c r="A8" s="24" t="s">
        <v>69</v>
      </c>
    </row>
    <row r="9" spans="1:13" ht="15.65" customHeight="1" x14ac:dyDescent="0.35">
      <c r="A9" s="24" t="s">
        <v>177</v>
      </c>
      <c r="B9" s="107"/>
      <c r="C9" s="107"/>
      <c r="D9" s="107"/>
      <c r="E9" s="107"/>
      <c r="F9" s="107"/>
      <c r="G9" s="107"/>
      <c r="H9" s="107"/>
      <c r="I9" s="107"/>
      <c r="J9" s="8"/>
      <c r="K9" s="8"/>
      <c r="L9" s="8"/>
      <c r="M9" s="8"/>
    </row>
    <row r="10" spans="1:13" x14ac:dyDescent="0.35">
      <c r="A10" s="8" t="s">
        <v>131</v>
      </c>
      <c r="B10" s="8"/>
      <c r="C10" s="8"/>
      <c r="D10" s="8"/>
      <c r="E10" s="8"/>
      <c r="F10" s="8"/>
      <c r="G10" s="8"/>
      <c r="H10" s="8"/>
      <c r="I10" s="8"/>
      <c r="J10" s="8"/>
      <c r="K10" s="8"/>
      <c r="L10" s="8"/>
      <c r="M10" s="8"/>
    </row>
    <row r="11" spans="1:13" x14ac:dyDescent="0.35">
      <c r="A11" s="8" t="s">
        <v>164</v>
      </c>
    </row>
    <row r="12" spans="1:13" x14ac:dyDescent="0.35">
      <c r="A12" t="s">
        <v>175</v>
      </c>
    </row>
    <row r="13" spans="1:13" x14ac:dyDescent="0.35">
      <c r="A13" s="112" t="s">
        <v>262</v>
      </c>
    </row>
  </sheetData>
  <hyperlinks>
    <hyperlink ref="A5" r:id="rId1" xr:uid="{00000000-0004-0000-0C00-000000000000}"/>
    <hyperlink ref="A13" location="Contents!A1" display="Return to Contents Page" xr:uid="{00000000-0004-0000-0C00-000001000000}"/>
  </hyperlinks>
  <pageMargins left="0.25" right="0.25" top="0.75" bottom="0.75" header="0.3" footer="0.3"/>
  <pageSetup paperSize="9" scale="89" orientation="landscape"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T35"/>
  <sheetViews>
    <sheetView workbookViewId="0"/>
  </sheetViews>
  <sheetFormatPr defaultColWidth="11.453125" defaultRowHeight="14.5" x14ac:dyDescent="0.35"/>
  <cols>
    <col min="1" max="1" width="19" customWidth="1"/>
    <col min="2" max="2" width="12.54296875" customWidth="1"/>
    <col min="3" max="8" width="11.54296875" bestFit="1" customWidth="1"/>
    <col min="9" max="9" width="11.453125" customWidth="1"/>
    <col min="10" max="10" width="11.54296875" bestFit="1" customWidth="1"/>
    <col min="11" max="11" width="12.54296875" bestFit="1" customWidth="1"/>
    <col min="12" max="12" width="11.453125" customWidth="1"/>
  </cols>
  <sheetData>
    <row r="1" spans="1:19" ht="20" x14ac:dyDescent="0.55000000000000004">
      <c r="A1" s="269" t="s">
        <v>389</v>
      </c>
    </row>
    <row r="2" spans="1:19" x14ac:dyDescent="0.35">
      <c r="A2" t="s">
        <v>287</v>
      </c>
    </row>
    <row r="3" spans="1:19" x14ac:dyDescent="0.35">
      <c r="A3" t="s">
        <v>306</v>
      </c>
    </row>
    <row r="4" spans="1:19" ht="17.5" x14ac:dyDescent="0.45">
      <c r="A4" s="270" t="s">
        <v>390</v>
      </c>
    </row>
    <row r="5" spans="1:19" x14ac:dyDescent="0.35">
      <c r="A5" s="8" t="s">
        <v>507</v>
      </c>
    </row>
    <row r="6" spans="1:19" x14ac:dyDescent="0.35">
      <c r="A6" s="36" t="s">
        <v>166</v>
      </c>
    </row>
    <row r="7" spans="1:19" x14ac:dyDescent="0.35">
      <c r="A7" s="112" t="s">
        <v>265</v>
      </c>
    </row>
    <row r="8" spans="1:19" ht="15.5" x14ac:dyDescent="0.35">
      <c r="A8" s="197" t="s">
        <v>311</v>
      </c>
      <c r="B8" s="163" t="s">
        <v>20</v>
      </c>
      <c r="C8" s="187" t="s">
        <v>147</v>
      </c>
      <c r="D8" s="188" t="s">
        <v>148</v>
      </c>
      <c r="E8" s="188" t="s">
        <v>149</v>
      </c>
      <c r="F8" s="188" t="s">
        <v>237</v>
      </c>
      <c r="G8" s="188" t="s">
        <v>238</v>
      </c>
      <c r="H8" s="188" t="s">
        <v>239</v>
      </c>
      <c r="I8" s="189" t="s">
        <v>248</v>
      </c>
      <c r="J8" s="188" t="s">
        <v>249</v>
      </c>
      <c r="K8" s="188" t="s">
        <v>374</v>
      </c>
      <c r="L8" s="188" t="s">
        <v>482</v>
      </c>
      <c r="M8" s="188" t="s">
        <v>501</v>
      </c>
    </row>
    <row r="9" spans="1:19" ht="15.75" customHeight="1" x14ac:dyDescent="0.35">
      <c r="A9" s="190" t="s">
        <v>158</v>
      </c>
      <c r="B9" s="191" t="s">
        <v>159</v>
      </c>
      <c r="C9" s="315">
        <v>149.76900000000001</v>
      </c>
      <c r="D9" s="315">
        <v>146.80500000000001</v>
      </c>
      <c r="E9" s="315">
        <v>143.80500000000001</v>
      </c>
      <c r="F9" s="315">
        <v>141.02000000000001</v>
      </c>
      <c r="G9" s="315">
        <v>138.626</v>
      </c>
      <c r="H9" s="315">
        <v>136.643</v>
      </c>
      <c r="I9" s="315">
        <v>135.43199999999999</v>
      </c>
      <c r="J9" s="315">
        <v>133.71899999999999</v>
      </c>
      <c r="K9" s="316">
        <v>132.25399999999999</v>
      </c>
      <c r="L9" s="407">
        <v>130.6</v>
      </c>
      <c r="M9" s="423">
        <v>128.80000000000001</v>
      </c>
      <c r="O9" s="406"/>
      <c r="P9" s="406"/>
      <c r="Q9" s="406"/>
      <c r="R9" s="406"/>
      <c r="S9" s="406"/>
    </row>
    <row r="11" spans="1:19" ht="17.5" x14ac:dyDescent="0.45">
      <c r="A11" s="270" t="s">
        <v>375</v>
      </c>
      <c r="N11" s="406"/>
      <c r="O11" s="406"/>
      <c r="P11" s="406"/>
      <c r="Q11" s="406"/>
      <c r="R11" s="406"/>
    </row>
    <row r="12" spans="1:19" ht="15.5" x14ac:dyDescent="0.35">
      <c r="A12" s="418" t="s">
        <v>507</v>
      </c>
      <c r="N12" s="406"/>
      <c r="O12" s="406"/>
    </row>
    <row r="13" spans="1:19" ht="15.5" x14ac:dyDescent="0.35">
      <c r="A13" s="197" t="s">
        <v>313</v>
      </c>
      <c r="B13" s="163" t="s">
        <v>20</v>
      </c>
      <c r="C13" s="187" t="s">
        <v>147</v>
      </c>
      <c r="D13" s="188" t="s">
        <v>148</v>
      </c>
      <c r="E13" s="188" t="s">
        <v>149</v>
      </c>
      <c r="F13" s="188" t="s">
        <v>237</v>
      </c>
      <c r="G13" s="188" t="s">
        <v>238</v>
      </c>
      <c r="H13" s="188" t="s">
        <v>239</v>
      </c>
      <c r="I13" s="189" t="s">
        <v>248</v>
      </c>
      <c r="J13" s="188" t="s">
        <v>249</v>
      </c>
      <c r="K13" s="188" t="s">
        <v>374</v>
      </c>
      <c r="L13" s="188" t="s">
        <v>482</v>
      </c>
      <c r="M13" s="188" t="s">
        <v>501</v>
      </c>
      <c r="N13" s="406"/>
      <c r="O13" s="406"/>
    </row>
    <row r="14" spans="1:19" ht="15.5" x14ac:dyDescent="0.35">
      <c r="A14" s="192" t="s">
        <v>500</v>
      </c>
      <c r="B14" s="116" t="s">
        <v>255</v>
      </c>
      <c r="C14" s="436">
        <v>0.2</v>
      </c>
      <c r="D14" s="436">
        <v>0.5</v>
      </c>
      <c r="E14" s="436">
        <v>0.6</v>
      </c>
      <c r="F14" s="436">
        <v>0.8</v>
      </c>
      <c r="G14" s="436">
        <v>1</v>
      </c>
      <c r="H14" s="436">
        <v>1.3</v>
      </c>
      <c r="I14" s="436">
        <v>2.4</v>
      </c>
      <c r="J14" s="436">
        <v>4.5999999999999996</v>
      </c>
      <c r="K14" s="436">
        <v>8.4</v>
      </c>
      <c r="L14" s="436">
        <v>14.1</v>
      </c>
      <c r="M14" s="420">
        <v>20.8</v>
      </c>
      <c r="N14" s="406"/>
      <c r="O14" s="406"/>
    </row>
    <row r="15" spans="1:19" ht="15.65" customHeight="1" x14ac:dyDescent="0.35">
      <c r="A15" s="192" t="s">
        <v>506</v>
      </c>
      <c r="B15" s="110" t="s">
        <v>191</v>
      </c>
      <c r="C15" s="437">
        <v>25.2</v>
      </c>
      <c r="D15" s="436">
        <v>39.5</v>
      </c>
      <c r="E15" s="436">
        <v>54.3</v>
      </c>
      <c r="F15" s="436">
        <v>67.2</v>
      </c>
      <c r="G15" s="436">
        <v>77.5</v>
      </c>
      <c r="H15" s="436">
        <v>85.8</v>
      </c>
      <c r="I15" s="436">
        <v>90.1</v>
      </c>
      <c r="J15" s="436">
        <v>96.2</v>
      </c>
      <c r="K15" s="436">
        <v>99.1</v>
      </c>
      <c r="L15" s="436">
        <v>103.6</v>
      </c>
      <c r="M15" s="419">
        <v>109.7</v>
      </c>
      <c r="N15" s="406"/>
      <c r="O15" s="406"/>
      <c r="P15" s="406"/>
      <c r="Q15" s="406"/>
    </row>
    <row r="16" spans="1:19" ht="15.5" x14ac:dyDescent="0.35">
      <c r="A16" s="192" t="s">
        <v>143</v>
      </c>
      <c r="B16" s="110" t="s">
        <v>192</v>
      </c>
      <c r="C16" s="436">
        <v>205.2</v>
      </c>
      <c r="D16" s="436">
        <v>240.6</v>
      </c>
      <c r="E16" s="419">
        <v>283.34899999999971</v>
      </c>
      <c r="F16" s="419">
        <v>324.39100000000008</v>
      </c>
      <c r="G16" s="419">
        <v>361.53699999999981</v>
      </c>
      <c r="H16" s="419">
        <v>396.65999999999985</v>
      </c>
      <c r="I16" s="419">
        <v>413.54399999999998</v>
      </c>
      <c r="J16" s="419">
        <v>434</v>
      </c>
      <c r="K16" s="419">
        <v>445.71600000000001</v>
      </c>
      <c r="L16" s="419">
        <v>459.6</v>
      </c>
      <c r="M16" s="436">
        <v>472.6</v>
      </c>
    </row>
    <row r="17" spans="1:20" ht="15.5" x14ac:dyDescent="0.35">
      <c r="A17" s="192" t="s">
        <v>144</v>
      </c>
      <c r="B17" s="110"/>
      <c r="C17" s="436">
        <v>431.9</v>
      </c>
      <c r="D17" s="436">
        <v>424.5</v>
      </c>
      <c r="E17" s="419">
        <v>414.11500000000069</v>
      </c>
      <c r="F17" s="419">
        <v>398.06200000000081</v>
      </c>
      <c r="G17" s="419">
        <v>382.38400000000092</v>
      </c>
      <c r="H17" s="419">
        <v>371.20599999999922</v>
      </c>
      <c r="I17" s="419">
        <v>361.916</v>
      </c>
      <c r="J17" s="419">
        <v>350.97800000000097</v>
      </c>
      <c r="K17" s="419">
        <v>346.21100000000001</v>
      </c>
      <c r="L17" s="436">
        <v>342.8</v>
      </c>
      <c r="M17" s="436">
        <v>339</v>
      </c>
    </row>
    <row r="18" spans="1:20" ht="15.5" x14ac:dyDescent="0.35">
      <c r="A18" s="192" t="s">
        <v>145</v>
      </c>
      <c r="B18" s="110"/>
      <c r="C18" s="436">
        <v>159.80000000000001</v>
      </c>
      <c r="D18" s="436">
        <v>152</v>
      </c>
      <c r="E18" s="419">
        <v>144.56000000000029</v>
      </c>
      <c r="F18" s="419">
        <v>135.23799999999983</v>
      </c>
      <c r="G18" s="419">
        <v>125.95799999999997</v>
      </c>
      <c r="H18" s="419">
        <v>117.93000000000035</v>
      </c>
      <c r="I18" s="419">
        <v>113.22899999999998</v>
      </c>
      <c r="J18" s="419">
        <v>106.64499999999953</v>
      </c>
      <c r="K18" s="419">
        <v>100.944</v>
      </c>
      <c r="L18" s="419">
        <v>97.300000000000011</v>
      </c>
      <c r="M18" s="436">
        <v>93.5</v>
      </c>
    </row>
    <row r="19" spans="1:20" ht="15.5" x14ac:dyDescent="0.35">
      <c r="A19" s="193" t="s">
        <v>146</v>
      </c>
      <c r="B19" s="111"/>
      <c r="C19" s="436">
        <v>75</v>
      </c>
      <c r="D19" s="436">
        <v>58</v>
      </c>
      <c r="E19" s="421">
        <v>44.841000000000122</v>
      </c>
      <c r="F19" s="421">
        <v>34.110999999999876</v>
      </c>
      <c r="G19" s="421">
        <v>27.333999999999833</v>
      </c>
      <c r="H19" s="421">
        <v>22.957999999999856</v>
      </c>
      <c r="I19" s="421">
        <v>20.262</v>
      </c>
      <c r="J19" s="421">
        <v>18.319999999999936</v>
      </c>
      <c r="K19" s="421">
        <v>17.079000000000001</v>
      </c>
      <c r="L19" s="438">
        <v>16.5</v>
      </c>
      <c r="M19" s="438">
        <v>16.2</v>
      </c>
    </row>
    <row r="20" spans="1:20" ht="15.5" x14ac:dyDescent="0.35">
      <c r="A20" s="194" t="s">
        <v>5</v>
      </c>
      <c r="B20" s="167"/>
      <c r="C20" s="195">
        <f>SUM(C14:C19)</f>
        <v>897.3</v>
      </c>
      <c r="D20" s="422">
        <f t="shared" ref="D20:M20" si="0">SUM(D14:D19)</f>
        <v>915.1</v>
      </c>
      <c r="E20" s="422">
        <f t="shared" si="0"/>
        <v>941.76500000000078</v>
      </c>
      <c r="F20" s="422">
        <f t="shared" si="0"/>
        <v>959.80200000000059</v>
      </c>
      <c r="G20" s="422">
        <f t="shared" si="0"/>
        <v>975.71300000000053</v>
      </c>
      <c r="H20" s="422">
        <f t="shared" si="0"/>
        <v>995.85399999999936</v>
      </c>
      <c r="I20" s="422">
        <f t="shared" si="0"/>
        <v>1001.451</v>
      </c>
      <c r="J20" s="422">
        <f t="shared" si="0"/>
        <v>1010.7430000000004</v>
      </c>
      <c r="K20" s="422">
        <f t="shared" si="0"/>
        <v>1017.4499999999999</v>
      </c>
      <c r="L20" s="422">
        <f t="shared" si="0"/>
        <v>1033.8999999999999</v>
      </c>
      <c r="M20" s="422">
        <f t="shared" si="0"/>
        <v>1051.8</v>
      </c>
    </row>
    <row r="21" spans="1:20" x14ac:dyDescent="0.35">
      <c r="A21" s="8" t="s">
        <v>69</v>
      </c>
      <c r="B21" s="8"/>
      <c r="C21" s="8"/>
      <c r="D21" s="8"/>
      <c r="E21" s="8"/>
      <c r="F21" s="8"/>
      <c r="G21" s="8"/>
      <c r="H21" s="8"/>
      <c r="L21" s="30"/>
      <c r="M21" s="35"/>
      <c r="N21" s="35"/>
      <c r="O21" s="35"/>
      <c r="P21" s="35"/>
      <c r="Q21" s="35"/>
      <c r="R21" s="35"/>
      <c r="S21" s="31"/>
    </row>
    <row r="22" spans="1:20" ht="14.9" customHeight="1" x14ac:dyDescent="0.35">
      <c r="A22" s="113" t="s">
        <v>305</v>
      </c>
      <c r="B22" s="8"/>
      <c r="C22" s="8"/>
      <c r="D22" s="8"/>
      <c r="E22" s="8"/>
      <c r="F22" s="8"/>
      <c r="G22" s="8"/>
      <c r="H22" s="8"/>
      <c r="L22" s="30"/>
      <c r="M22" s="35"/>
      <c r="N22" s="35"/>
      <c r="O22" s="35"/>
      <c r="P22" s="35"/>
      <c r="Q22" s="35"/>
      <c r="R22" s="33"/>
      <c r="S22" s="34"/>
      <c r="T22" s="31"/>
    </row>
    <row r="23" spans="1:20" ht="14.9" customHeight="1" x14ac:dyDescent="0.35">
      <c r="A23" s="36" t="s">
        <v>178</v>
      </c>
      <c r="B23" s="8"/>
      <c r="C23" s="8"/>
      <c r="D23" s="8"/>
      <c r="E23" s="8"/>
      <c r="F23" s="8"/>
      <c r="G23" s="8"/>
      <c r="H23" s="8"/>
      <c r="L23" s="30"/>
      <c r="M23" s="35"/>
      <c r="N23" s="35"/>
      <c r="O23" s="35"/>
      <c r="P23" s="35"/>
      <c r="Q23" s="35"/>
      <c r="R23" s="33"/>
      <c r="S23" s="34"/>
      <c r="T23" s="31"/>
    </row>
    <row r="24" spans="1:20" ht="14.9" customHeight="1" x14ac:dyDescent="0.35">
      <c r="A24" s="108" t="s">
        <v>179</v>
      </c>
      <c r="B24" s="108"/>
      <c r="C24" s="108"/>
      <c r="D24" s="108"/>
      <c r="E24" s="108"/>
      <c r="F24" s="108"/>
      <c r="G24" s="108"/>
      <c r="H24" s="108"/>
      <c r="I24" s="108"/>
      <c r="J24" s="109"/>
      <c r="K24" s="109"/>
      <c r="L24" s="109"/>
      <c r="M24" s="109"/>
      <c r="N24" s="109"/>
      <c r="O24" s="109"/>
      <c r="P24" s="109"/>
      <c r="Q24" s="33"/>
      <c r="R24" s="33"/>
      <c r="S24" s="34"/>
      <c r="T24" s="31"/>
    </row>
    <row r="25" spans="1:20" ht="14.9" customHeight="1" x14ac:dyDescent="0.35">
      <c r="A25" s="108" t="s">
        <v>180</v>
      </c>
      <c r="B25" s="108"/>
      <c r="C25" s="108"/>
      <c r="D25" s="108"/>
      <c r="E25" s="108"/>
      <c r="F25" s="108"/>
      <c r="G25" s="108"/>
      <c r="H25" s="108"/>
      <c r="I25" s="115"/>
      <c r="J25" s="114"/>
      <c r="K25" s="114"/>
      <c r="L25" s="114"/>
      <c r="M25" s="114"/>
      <c r="N25" s="114"/>
      <c r="O25" s="114"/>
      <c r="P25" s="114"/>
      <c r="Q25" s="33"/>
      <c r="R25" s="33"/>
      <c r="S25" s="34"/>
      <c r="T25" s="30"/>
    </row>
    <row r="26" spans="1:20" ht="14.9" customHeight="1" x14ac:dyDescent="0.35">
      <c r="A26" s="108" t="s">
        <v>181</v>
      </c>
      <c r="B26" s="108"/>
      <c r="C26" s="108"/>
      <c r="D26" s="108"/>
      <c r="E26" s="108"/>
      <c r="F26" s="108"/>
      <c r="G26" s="108"/>
      <c r="H26" s="108"/>
      <c r="I26" s="108"/>
      <c r="J26" s="109"/>
      <c r="K26" s="109"/>
      <c r="L26" s="109"/>
      <c r="M26" s="109"/>
      <c r="N26" s="109"/>
      <c r="O26" s="109"/>
      <c r="P26" s="109"/>
      <c r="Q26" s="109"/>
    </row>
    <row r="27" spans="1:20" ht="14.9" customHeight="1" x14ac:dyDescent="0.35">
      <c r="A27" s="108" t="s">
        <v>182</v>
      </c>
      <c r="B27" s="108"/>
      <c r="C27" s="108"/>
      <c r="D27" s="108"/>
      <c r="E27" s="108"/>
      <c r="F27" s="108"/>
      <c r="G27" s="108"/>
      <c r="H27" s="108"/>
      <c r="I27" s="108"/>
      <c r="J27" s="109"/>
      <c r="K27" s="109"/>
      <c r="L27" s="109"/>
      <c r="M27" s="109"/>
      <c r="N27" s="109"/>
      <c r="O27" s="109"/>
      <c r="P27" s="109"/>
      <c r="Q27" s="109"/>
    </row>
    <row r="28" spans="1:20" x14ac:dyDescent="0.35">
      <c r="A28" s="112" t="s">
        <v>184</v>
      </c>
      <c r="B28" s="108"/>
      <c r="C28" s="108"/>
      <c r="D28" s="108"/>
      <c r="E28" s="108"/>
      <c r="F28" s="108"/>
      <c r="G28" s="108"/>
      <c r="H28" s="108"/>
      <c r="I28" s="108"/>
      <c r="J28" s="109"/>
      <c r="K28" s="109"/>
      <c r="L28" s="109"/>
      <c r="M28" s="109"/>
      <c r="N28" s="109"/>
      <c r="O28" s="109"/>
      <c r="P28" s="109"/>
      <c r="Q28" s="109"/>
    </row>
    <row r="29" spans="1:20" ht="14.9" customHeight="1" x14ac:dyDescent="0.35">
      <c r="A29" s="108" t="s">
        <v>183</v>
      </c>
      <c r="B29" s="108"/>
      <c r="C29" s="108"/>
      <c r="D29" s="108"/>
      <c r="E29" s="108"/>
      <c r="F29" s="108"/>
      <c r="G29" s="108"/>
      <c r="H29" s="108"/>
      <c r="I29" s="8"/>
      <c r="M29" s="32"/>
      <c r="N29" s="33"/>
      <c r="O29" s="33"/>
      <c r="P29" s="33"/>
      <c r="Q29" s="33"/>
    </row>
    <row r="30" spans="1:20" ht="14.9" customHeight="1" x14ac:dyDescent="0.35">
      <c r="A30" s="112" t="s">
        <v>269</v>
      </c>
      <c r="B30" s="112"/>
      <c r="C30" s="112"/>
      <c r="D30" s="112"/>
      <c r="E30" s="112"/>
      <c r="F30" s="112"/>
      <c r="G30" s="112"/>
      <c r="H30" s="112"/>
      <c r="I30" s="113"/>
      <c r="J30" s="102"/>
      <c r="M30" s="32"/>
      <c r="N30" s="33"/>
      <c r="O30" s="33"/>
      <c r="P30" s="33"/>
      <c r="Q30" s="33"/>
    </row>
    <row r="31" spans="1:20" ht="14.9" customHeight="1" x14ac:dyDescent="0.35">
      <c r="A31" s="108" t="s">
        <v>271</v>
      </c>
      <c r="B31" s="108"/>
      <c r="C31" s="108"/>
      <c r="D31" s="108"/>
      <c r="E31" s="108"/>
      <c r="F31" s="108"/>
      <c r="G31" s="108"/>
      <c r="H31" s="108"/>
    </row>
    <row r="32" spans="1:20" x14ac:dyDescent="0.35">
      <c r="A32" s="112" t="s">
        <v>262</v>
      </c>
    </row>
    <row r="34" spans="3:19" x14ac:dyDescent="0.35">
      <c r="C34" s="284"/>
      <c r="D34" s="284"/>
      <c r="E34" s="284"/>
      <c r="F34" s="284"/>
      <c r="G34" s="284"/>
      <c r="H34" s="284"/>
      <c r="I34" s="284"/>
      <c r="J34" s="284"/>
      <c r="K34" s="284"/>
    </row>
    <row r="35" spans="3:19" ht="15.5" x14ac:dyDescent="0.35">
      <c r="C35" s="284"/>
      <c r="D35" s="285"/>
      <c r="E35" s="285"/>
      <c r="F35" s="285"/>
      <c r="G35" s="285"/>
      <c r="H35" s="285"/>
      <c r="I35" s="284"/>
      <c r="J35" s="284"/>
      <c r="K35" s="285"/>
      <c r="L35" s="286"/>
      <c r="M35" s="286"/>
      <c r="N35" s="286"/>
      <c r="O35" s="286"/>
      <c r="P35" s="286"/>
      <c r="Q35" s="286"/>
      <c r="R35" s="286"/>
      <c r="S35" s="286"/>
    </row>
  </sheetData>
  <phoneticPr fontId="51" type="noConversion"/>
  <hyperlinks>
    <hyperlink ref="A28" r:id="rId1" xr:uid="{00000000-0004-0000-0D00-000000000000}"/>
    <hyperlink ref="A7" r:id="rId2" xr:uid="{00000000-0004-0000-0D00-000001000000}"/>
    <hyperlink ref="A30" r:id="rId3" xr:uid="{00000000-0004-0000-0D00-000002000000}"/>
    <hyperlink ref="A32" location="Contents!A1" display="Return to Contents Page" xr:uid="{00000000-0004-0000-0D00-000003000000}"/>
  </hyperlinks>
  <pageMargins left="0.25" right="0.25" top="0.75" bottom="0.75" header="0.3" footer="0.3"/>
  <pageSetup paperSize="9" scale="82" orientation="landscape" r:id="rId4"/>
  <tableParts count="2">
    <tablePart r:id="rId5"/>
    <tablePart r:id="rId6"/>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R43"/>
  <sheetViews>
    <sheetView workbookViewId="0"/>
  </sheetViews>
  <sheetFormatPr defaultColWidth="11.453125" defaultRowHeight="14.5" x14ac:dyDescent="0.35"/>
  <cols>
    <col min="1" max="1" width="29.54296875" customWidth="1"/>
    <col min="2" max="2" width="16.81640625" customWidth="1"/>
    <col min="3" max="3" width="14.54296875" bestFit="1" customWidth="1"/>
    <col min="13" max="14" width="14.54296875" bestFit="1" customWidth="1"/>
    <col min="15" max="16" width="14.54296875" customWidth="1"/>
    <col min="17" max="17" width="13.1796875" customWidth="1"/>
  </cols>
  <sheetData>
    <row r="1" spans="1:18" ht="17" x14ac:dyDescent="0.4">
      <c r="A1" s="269" t="s">
        <v>289</v>
      </c>
    </row>
    <row r="2" spans="1:18" x14ac:dyDescent="0.35">
      <c r="A2" s="8" t="s">
        <v>525</v>
      </c>
      <c r="B2" s="8"/>
      <c r="D2" s="8"/>
      <c r="E2" s="8"/>
      <c r="F2" s="8"/>
      <c r="G2" s="8"/>
      <c r="H2" s="8"/>
      <c r="I2" s="8"/>
      <c r="J2" s="8"/>
      <c r="K2" s="8"/>
      <c r="L2" s="8"/>
    </row>
    <row r="3" spans="1:18" x14ac:dyDescent="0.35">
      <c r="A3" t="s">
        <v>277</v>
      </c>
      <c r="B3" s="8"/>
      <c r="C3" s="8"/>
      <c r="D3" s="8"/>
      <c r="E3" s="8"/>
      <c r="F3" s="8"/>
      <c r="G3" s="8"/>
      <c r="H3" s="8"/>
      <c r="I3" s="8"/>
      <c r="J3" s="8"/>
      <c r="K3" s="8"/>
      <c r="L3" s="8"/>
    </row>
    <row r="4" spans="1:18" x14ac:dyDescent="0.35">
      <c r="A4" s="37" t="s">
        <v>166</v>
      </c>
      <c r="B4" s="8"/>
      <c r="C4" s="8"/>
      <c r="D4" s="8"/>
      <c r="E4" s="8"/>
      <c r="F4" s="8"/>
      <c r="G4" s="8"/>
      <c r="H4" s="8"/>
      <c r="I4" s="8"/>
      <c r="J4" s="8"/>
      <c r="K4" s="8"/>
      <c r="L4" s="8"/>
    </row>
    <row r="5" spans="1:18" x14ac:dyDescent="0.35">
      <c r="A5" s="112" t="s">
        <v>481</v>
      </c>
      <c r="B5" s="331"/>
      <c r="C5" s="331"/>
      <c r="D5" s="331"/>
      <c r="E5" s="331"/>
      <c r="F5" s="331"/>
      <c r="G5" s="8"/>
      <c r="H5" s="8"/>
      <c r="I5" s="8"/>
      <c r="J5" s="8"/>
      <c r="K5" s="8"/>
      <c r="L5" s="8"/>
    </row>
    <row r="6" spans="1:18" x14ac:dyDescent="0.35">
      <c r="A6" s="112" t="s">
        <v>357</v>
      </c>
      <c r="B6" s="8"/>
      <c r="C6" s="8"/>
      <c r="D6" s="8"/>
      <c r="E6" s="8"/>
      <c r="F6" s="8"/>
      <c r="G6" s="8"/>
      <c r="H6" s="8"/>
      <c r="I6" s="8"/>
      <c r="J6" s="8"/>
      <c r="K6" s="8"/>
      <c r="L6" s="8"/>
    </row>
    <row r="7" spans="1:18" x14ac:dyDescent="0.35">
      <c r="A7" s="112" t="s">
        <v>268</v>
      </c>
      <c r="B7" s="8"/>
      <c r="C7" s="8"/>
      <c r="D7" s="8"/>
      <c r="E7" s="8"/>
      <c r="F7" s="8"/>
      <c r="G7" s="8"/>
      <c r="H7" s="8"/>
      <c r="I7" s="8"/>
      <c r="J7" s="8"/>
      <c r="K7" s="8"/>
      <c r="L7" s="8"/>
    </row>
    <row r="8" spans="1:18" ht="15.5" x14ac:dyDescent="0.35">
      <c r="A8" s="197" t="s">
        <v>314</v>
      </c>
      <c r="B8" s="197" t="s">
        <v>110</v>
      </c>
      <c r="C8" s="198" t="s">
        <v>231</v>
      </c>
      <c r="D8" s="198" t="s">
        <v>232</v>
      </c>
      <c r="E8" s="198" t="s">
        <v>233</v>
      </c>
      <c r="F8" s="198" t="s">
        <v>234</v>
      </c>
      <c r="G8" s="198" t="s">
        <v>235</v>
      </c>
      <c r="H8" s="198" t="s">
        <v>236</v>
      </c>
      <c r="I8" s="198" t="s">
        <v>147</v>
      </c>
      <c r="J8" s="198" t="s">
        <v>148</v>
      </c>
      <c r="K8" s="198" t="s">
        <v>149</v>
      </c>
      <c r="L8" s="198" t="s">
        <v>237</v>
      </c>
      <c r="M8" s="198" t="s">
        <v>238</v>
      </c>
      <c r="N8" s="198" t="s">
        <v>239</v>
      </c>
      <c r="O8" s="198" t="s">
        <v>248</v>
      </c>
      <c r="P8" s="198" t="s">
        <v>249</v>
      </c>
      <c r="Q8" s="198" t="s">
        <v>374</v>
      </c>
      <c r="R8" s="198" t="s">
        <v>482</v>
      </c>
    </row>
    <row r="9" spans="1:18" ht="17.5" x14ac:dyDescent="0.45">
      <c r="A9" s="42" t="s">
        <v>107</v>
      </c>
      <c r="B9" s="42" t="s">
        <v>132</v>
      </c>
      <c r="C9" s="388">
        <v>4007.1992637299754</v>
      </c>
      <c r="D9" s="388">
        <v>4074.6442134945592</v>
      </c>
      <c r="E9" s="388">
        <v>3979.9321071763984</v>
      </c>
      <c r="F9" s="388">
        <v>3841.227957973942</v>
      </c>
      <c r="G9" s="388">
        <v>3809.3348902902412</v>
      </c>
      <c r="H9" s="388">
        <v>3813.5209166683821</v>
      </c>
      <c r="I9" s="388">
        <v>3777.0011143332763</v>
      </c>
      <c r="J9" s="46">
        <v>3791.1813582839122</v>
      </c>
      <c r="K9" s="46">
        <v>3925.9652804382104</v>
      </c>
      <c r="L9" s="46">
        <v>3957.6133440962772</v>
      </c>
      <c r="M9" s="46">
        <v>3927.8766828425178</v>
      </c>
      <c r="N9" s="156">
        <v>3810.6465776065984</v>
      </c>
      <c r="O9" s="388">
        <v>3115.2328676753409</v>
      </c>
      <c r="P9" s="389">
        <v>3377.5811423325999</v>
      </c>
      <c r="Q9" s="325">
        <v>3416.6645671086703</v>
      </c>
      <c r="R9" s="325">
        <v>3373.4053004076832</v>
      </c>
    </row>
    <row r="10" spans="1:18" ht="15.5" x14ac:dyDescent="0.35">
      <c r="A10" s="42" t="s">
        <v>109</v>
      </c>
      <c r="B10" s="42" t="s">
        <v>108</v>
      </c>
      <c r="C10" s="78">
        <v>16.597676983264002</v>
      </c>
      <c r="D10" s="78">
        <v>16.643407093095998</v>
      </c>
      <c r="E10" s="78">
        <v>16.697863707749999</v>
      </c>
      <c r="F10" s="78">
        <v>16.473258126666</v>
      </c>
      <c r="G10" s="78">
        <v>16.428737566494</v>
      </c>
      <c r="H10" s="78">
        <v>16.627867461199997</v>
      </c>
      <c r="I10" s="78">
        <v>16.743536688428001</v>
      </c>
      <c r="J10" s="79">
        <v>16.41571262139</v>
      </c>
      <c r="K10" s="79">
        <v>16.110451434241</v>
      </c>
      <c r="L10" s="79">
        <v>16.065287462322001</v>
      </c>
      <c r="M10" s="79">
        <v>16.830208091271</v>
      </c>
      <c r="N10" s="196">
        <v>17.665985356994</v>
      </c>
      <c r="O10" s="439">
        <v>17.683178670819999</v>
      </c>
      <c r="P10" s="196">
        <v>17.7539856442</v>
      </c>
      <c r="Q10">
        <v>18.760000000000002</v>
      </c>
      <c r="R10">
        <v>18.98</v>
      </c>
    </row>
    <row r="11" spans="1:18" ht="17.5" x14ac:dyDescent="0.35">
      <c r="A11" s="199" t="s">
        <v>111</v>
      </c>
      <c r="B11" s="199" t="s">
        <v>155</v>
      </c>
      <c r="C11" s="200">
        <f>C9/C10</f>
        <v>241.4313320936761</v>
      </c>
      <c r="D11" s="200">
        <f t="shared" ref="D11:O11" si="0">D9/D10</f>
        <v>244.8203177812552</v>
      </c>
      <c r="E11" s="200">
        <f t="shared" si="0"/>
        <v>238.34977796166751</v>
      </c>
      <c r="F11" s="200">
        <f t="shared" si="0"/>
        <v>233.17961319114974</v>
      </c>
      <c r="G11" s="200">
        <f t="shared" si="0"/>
        <v>231.87021369549933</v>
      </c>
      <c r="H11" s="200">
        <f t="shared" si="0"/>
        <v>229.34515959830537</v>
      </c>
      <c r="I11" s="200">
        <f t="shared" si="0"/>
        <v>225.57964811243752</v>
      </c>
      <c r="J11" s="200">
        <f t="shared" si="0"/>
        <v>230.94832650420108</v>
      </c>
      <c r="K11" s="200">
        <f t="shared" si="0"/>
        <v>243.69058163658909</v>
      </c>
      <c r="L11" s="200">
        <f t="shared" si="0"/>
        <v>246.34562894551919</v>
      </c>
      <c r="M11" s="200">
        <f t="shared" si="0"/>
        <v>233.3825382040115</v>
      </c>
      <c r="N11" s="200">
        <f t="shared" si="0"/>
        <v>215.70529470058435</v>
      </c>
      <c r="O11" s="200">
        <f t="shared" si="0"/>
        <v>176.16928074226615</v>
      </c>
      <c r="P11" s="337">
        <f>P9/P10</f>
        <v>190.24354362007793</v>
      </c>
      <c r="Q11" s="337">
        <f t="shared" ref="Q11:R11" si="1">Q9/Q10</f>
        <v>182.12497692476919</v>
      </c>
      <c r="R11" s="337">
        <f t="shared" si="1"/>
        <v>177.73473658628467</v>
      </c>
    </row>
    <row r="13" spans="1:18" x14ac:dyDescent="0.35">
      <c r="A13" s="8" t="s">
        <v>167</v>
      </c>
    </row>
    <row r="14" spans="1:18" x14ac:dyDescent="0.35">
      <c r="A14" s="8" t="s">
        <v>391</v>
      </c>
    </row>
    <row r="15" spans="1:18" x14ac:dyDescent="0.35">
      <c r="A15" s="8" t="s">
        <v>392</v>
      </c>
    </row>
    <row r="16" spans="1:18" x14ac:dyDescent="0.35">
      <c r="A16" s="8" t="s">
        <v>393</v>
      </c>
    </row>
    <row r="17" spans="1:16" x14ac:dyDescent="0.35">
      <c r="A17" s="8" t="s">
        <v>130</v>
      </c>
    </row>
    <row r="18" spans="1:16" x14ac:dyDescent="0.35">
      <c r="A18" s="112" t="s">
        <v>262</v>
      </c>
      <c r="C18" s="101"/>
      <c r="D18" s="101"/>
      <c r="E18" s="101"/>
      <c r="F18" s="101"/>
      <c r="G18" s="101"/>
      <c r="H18" s="101"/>
      <c r="I18" s="101"/>
      <c r="J18" s="101"/>
      <c r="K18" s="101"/>
      <c r="L18" s="101"/>
      <c r="M18" s="101"/>
      <c r="N18" s="101"/>
    </row>
    <row r="20" spans="1:16" x14ac:dyDescent="0.35">
      <c r="A20" s="8"/>
      <c r="C20" s="16"/>
      <c r="D20" s="16"/>
      <c r="E20" s="16"/>
      <c r="F20" s="16"/>
      <c r="G20" s="16"/>
      <c r="H20" s="16"/>
      <c r="I20" s="16"/>
      <c r="J20" s="16"/>
      <c r="K20" s="16"/>
      <c r="L20" s="16"/>
      <c r="M20" s="16"/>
      <c r="N20" s="16"/>
      <c r="O20" s="16"/>
      <c r="P20" s="16"/>
    </row>
    <row r="25" spans="1:16" x14ac:dyDescent="0.35">
      <c r="B25" s="16"/>
      <c r="E25" s="16"/>
      <c r="K25" s="284"/>
      <c r="L25" s="284"/>
      <c r="M25" s="284"/>
      <c r="N25" s="284"/>
      <c r="O25" s="284"/>
      <c r="P25" s="284"/>
    </row>
    <row r="26" spans="1:16" x14ac:dyDescent="0.35">
      <c r="B26" s="16"/>
      <c r="E26" s="16"/>
    </row>
    <row r="27" spans="1:16" x14ac:dyDescent="0.35">
      <c r="B27" s="16"/>
      <c r="E27" s="16"/>
    </row>
    <row r="28" spans="1:16" x14ac:dyDescent="0.35">
      <c r="E28" s="16"/>
    </row>
    <row r="29" spans="1:16" x14ac:dyDescent="0.35">
      <c r="E29" s="16"/>
    </row>
    <row r="30" spans="1:16" x14ac:dyDescent="0.35">
      <c r="E30" s="16"/>
    </row>
    <row r="31" spans="1:16" x14ac:dyDescent="0.35">
      <c r="B31" s="16"/>
      <c r="E31" s="16"/>
    </row>
    <row r="36" spans="1:15" x14ac:dyDescent="0.35">
      <c r="B36" s="16"/>
    </row>
    <row r="39" spans="1:15" x14ac:dyDescent="0.35">
      <c r="A39" s="16"/>
      <c r="B39" s="16"/>
      <c r="C39" s="16"/>
      <c r="D39" s="16"/>
      <c r="E39" s="16"/>
      <c r="F39" s="16"/>
      <c r="G39" s="16"/>
      <c r="H39" s="16"/>
      <c r="I39" s="16"/>
      <c r="J39" s="16"/>
      <c r="K39" s="16"/>
      <c r="L39" s="16"/>
      <c r="M39" s="16"/>
      <c r="N39" s="16"/>
    </row>
    <row r="40" spans="1:15" x14ac:dyDescent="0.35">
      <c r="C40" s="16"/>
      <c r="D40" s="16"/>
      <c r="E40" s="16"/>
      <c r="F40" s="16"/>
      <c r="G40" s="16"/>
      <c r="H40" s="16"/>
      <c r="I40" s="16"/>
      <c r="J40" s="16"/>
      <c r="K40" s="16"/>
      <c r="L40" s="16"/>
      <c r="M40" s="16"/>
      <c r="N40" s="16"/>
      <c r="O40" s="16"/>
    </row>
    <row r="41" spans="1:15" x14ac:dyDescent="0.35">
      <c r="C41" s="16"/>
      <c r="D41" s="16"/>
      <c r="E41" s="16"/>
      <c r="F41" s="16"/>
      <c r="G41" s="16"/>
      <c r="H41" s="16"/>
      <c r="I41" s="16"/>
      <c r="J41" s="16"/>
      <c r="K41" s="16"/>
      <c r="L41" s="16"/>
      <c r="M41" s="16"/>
      <c r="N41" s="16"/>
      <c r="O41" s="16"/>
    </row>
    <row r="42" spans="1:15" x14ac:dyDescent="0.35">
      <c r="C42" s="16"/>
      <c r="D42" s="16"/>
      <c r="E42" s="16"/>
      <c r="F42" s="16"/>
      <c r="G42" s="16"/>
      <c r="H42" s="16"/>
      <c r="I42" s="16"/>
      <c r="J42" s="16"/>
      <c r="K42" s="16"/>
      <c r="L42" s="16"/>
      <c r="M42" s="16"/>
      <c r="N42" s="16"/>
      <c r="O42" s="16"/>
    </row>
    <row r="43" spans="1:15" x14ac:dyDescent="0.35">
      <c r="C43" s="16"/>
      <c r="D43" s="16"/>
      <c r="E43" s="16"/>
      <c r="F43" s="16"/>
      <c r="G43" s="16"/>
      <c r="H43" s="16"/>
      <c r="I43" s="16"/>
      <c r="J43" s="16"/>
      <c r="K43" s="16"/>
      <c r="L43" s="16"/>
      <c r="M43" s="16"/>
      <c r="N43" s="16"/>
      <c r="O43" s="16"/>
    </row>
  </sheetData>
  <phoneticPr fontId="51" type="noConversion"/>
  <hyperlinks>
    <hyperlink ref="A18" location="Contents!A1" display="Return to Contents Page" xr:uid="{00000000-0004-0000-0E00-000000000000}"/>
    <hyperlink ref="A6" r:id="rId1" display="Northern Ireland Road Safety Strategy to 2020 Annual Statistical Report 2021; Table 5 " xr:uid="{00000000-0004-0000-0E00-000001000000}"/>
    <hyperlink ref="A7" r:id="rId2" xr:uid="{AAB24CE2-B064-44B6-B7F4-685E8A118A26}"/>
    <hyperlink ref="A5" r:id="rId3" xr:uid="{171B46B9-4F1A-4365-91BE-317DF85C4730}"/>
  </hyperlinks>
  <pageMargins left="0.25" right="0.25" top="0.75" bottom="0.75" header="0.3" footer="0.3"/>
  <pageSetup paperSize="9" scale="73" orientation="landscape" r:id="rId4"/>
  <tableParts count="1">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X34"/>
  <sheetViews>
    <sheetView workbookViewId="0"/>
  </sheetViews>
  <sheetFormatPr defaultColWidth="11.453125" defaultRowHeight="14.5" x14ac:dyDescent="0.35"/>
  <cols>
    <col min="1" max="1" width="18.54296875" customWidth="1"/>
    <col min="2" max="20" width="12.453125" customWidth="1"/>
  </cols>
  <sheetData>
    <row r="1" spans="1:24" ht="17" x14ac:dyDescent="0.4">
      <c r="A1" s="269" t="s">
        <v>290</v>
      </c>
    </row>
    <row r="2" spans="1:24" x14ac:dyDescent="0.35">
      <c r="A2" s="81" t="s">
        <v>518</v>
      </c>
      <c r="B2" s="80"/>
      <c r="C2" s="80"/>
      <c r="D2" s="80"/>
      <c r="E2" s="80"/>
      <c r="F2" s="80"/>
      <c r="G2" s="80"/>
      <c r="H2" s="80"/>
      <c r="I2" s="80"/>
      <c r="J2" s="80"/>
      <c r="K2" s="80"/>
      <c r="L2" s="8"/>
      <c r="M2" s="8"/>
      <c r="N2" s="8"/>
      <c r="O2" s="8"/>
      <c r="P2" s="8"/>
      <c r="Q2" s="8"/>
      <c r="R2" s="8"/>
      <c r="S2" s="8"/>
    </row>
    <row r="3" spans="1:24" x14ac:dyDescent="0.35">
      <c r="A3" t="s">
        <v>277</v>
      </c>
      <c r="B3" s="80"/>
      <c r="C3" s="80"/>
      <c r="D3" s="99"/>
      <c r="E3" s="80"/>
      <c r="F3" s="80"/>
      <c r="G3" s="80"/>
      <c r="H3" s="80"/>
      <c r="I3" s="80"/>
      <c r="J3" s="80"/>
      <c r="K3" s="80"/>
      <c r="L3" s="80"/>
      <c r="M3" s="80"/>
      <c r="N3" s="80"/>
      <c r="O3" s="8"/>
      <c r="P3" s="8"/>
      <c r="Q3" s="8"/>
      <c r="R3" s="8"/>
      <c r="S3" s="8"/>
    </row>
    <row r="4" spans="1:24" x14ac:dyDescent="0.35">
      <c r="A4" t="s">
        <v>307</v>
      </c>
      <c r="B4" s="80"/>
      <c r="C4" s="80"/>
      <c r="D4" s="99"/>
      <c r="E4" s="80"/>
      <c r="F4" s="80"/>
      <c r="G4" s="80"/>
      <c r="H4" s="80"/>
      <c r="I4" s="80"/>
      <c r="J4" s="80"/>
      <c r="K4" s="80"/>
      <c r="L4" s="80"/>
      <c r="M4" s="80"/>
      <c r="N4" s="80"/>
      <c r="O4" s="8"/>
      <c r="P4" s="8"/>
      <c r="Q4" s="8"/>
      <c r="R4" s="8"/>
      <c r="S4" s="8"/>
    </row>
    <row r="5" spans="1:24" x14ac:dyDescent="0.35">
      <c r="A5" s="37" t="s">
        <v>0</v>
      </c>
      <c r="B5" s="80"/>
      <c r="C5" s="80"/>
      <c r="D5" s="99"/>
      <c r="E5" s="80"/>
      <c r="F5" s="80"/>
      <c r="G5" s="80"/>
      <c r="H5" s="80"/>
      <c r="I5" s="80"/>
      <c r="J5" s="80"/>
      <c r="K5" s="80"/>
      <c r="L5" s="80"/>
      <c r="M5" s="80"/>
      <c r="N5" s="80"/>
      <c r="O5" s="8"/>
      <c r="P5" s="8"/>
      <c r="Q5" s="8"/>
      <c r="R5" s="8"/>
      <c r="S5" s="8"/>
    </row>
    <row r="6" spans="1:24" x14ac:dyDescent="0.35">
      <c r="A6" s="112" t="s">
        <v>358</v>
      </c>
      <c r="B6" s="80"/>
      <c r="C6" s="80"/>
      <c r="D6" s="99"/>
      <c r="E6" s="80"/>
      <c r="F6" s="80"/>
      <c r="G6" s="80"/>
      <c r="H6" s="80"/>
      <c r="I6" s="80"/>
      <c r="J6" s="80"/>
      <c r="K6" s="80"/>
      <c r="L6" s="80"/>
      <c r="M6" s="80"/>
      <c r="N6" s="80"/>
      <c r="O6" s="8"/>
      <c r="P6" s="8"/>
      <c r="Q6" s="8"/>
      <c r="R6" s="8"/>
      <c r="S6" s="8"/>
    </row>
    <row r="7" spans="1:24" ht="34.5" customHeight="1" x14ac:dyDescent="0.35">
      <c r="A7" s="157" t="s">
        <v>112</v>
      </c>
      <c r="B7" s="152" t="s">
        <v>35</v>
      </c>
      <c r="C7" s="152" t="s">
        <v>36</v>
      </c>
      <c r="D7" s="152" t="s">
        <v>37</v>
      </c>
      <c r="E7" s="152" t="s">
        <v>38</v>
      </c>
      <c r="F7" s="152" t="s">
        <v>39</v>
      </c>
      <c r="G7" s="152" t="s">
        <v>40</v>
      </c>
      <c r="H7" s="152" t="s">
        <v>41</v>
      </c>
      <c r="I7" s="152" t="s">
        <v>42</v>
      </c>
      <c r="J7" s="152" t="s">
        <v>43</v>
      </c>
      <c r="K7" s="152" t="s">
        <v>44</v>
      </c>
      <c r="L7" s="152" t="s">
        <v>45</v>
      </c>
      <c r="M7" s="152" t="s">
        <v>46</v>
      </c>
      <c r="N7" s="152" t="s">
        <v>47</v>
      </c>
      <c r="O7" s="152" t="s">
        <v>52</v>
      </c>
      <c r="P7" s="152" t="s">
        <v>126</v>
      </c>
      <c r="Q7" s="188" t="s">
        <v>129</v>
      </c>
      <c r="R7" s="152" t="s">
        <v>133</v>
      </c>
      <c r="S7" s="152" t="s">
        <v>139</v>
      </c>
      <c r="T7" s="153" t="s">
        <v>185</v>
      </c>
      <c r="U7" s="165" t="s">
        <v>309</v>
      </c>
      <c r="V7" s="280" t="s">
        <v>361</v>
      </c>
      <c r="W7" s="427" t="s">
        <v>515</v>
      </c>
      <c r="X7" s="427" t="s">
        <v>516</v>
      </c>
    </row>
    <row r="8" spans="1:24" ht="15.5" x14ac:dyDescent="0.35">
      <c r="A8" s="201" t="s">
        <v>34</v>
      </c>
      <c r="B8" s="82">
        <v>4891</v>
      </c>
      <c r="C8" s="82">
        <v>4819</v>
      </c>
      <c r="D8" s="82">
        <v>4777</v>
      </c>
      <c r="E8" s="82">
        <v>4816</v>
      </c>
      <c r="F8" s="82">
        <v>4870</v>
      </c>
      <c r="G8" s="82">
        <v>4943</v>
      </c>
      <c r="H8" s="82">
        <v>4864</v>
      </c>
      <c r="I8" s="82">
        <v>4916</v>
      </c>
      <c r="J8" s="82">
        <v>4838</v>
      </c>
      <c r="K8" s="82">
        <v>4859</v>
      </c>
      <c r="L8" s="82">
        <v>4762</v>
      </c>
      <c r="M8" s="82">
        <v>4791</v>
      </c>
      <c r="N8" s="82">
        <v>4828.88</v>
      </c>
      <c r="O8" s="82">
        <v>4853</v>
      </c>
      <c r="P8" s="46">
        <v>4745</v>
      </c>
      <c r="Q8" s="46">
        <v>4652</v>
      </c>
      <c r="R8" s="83">
        <v>4611</v>
      </c>
      <c r="S8" s="83">
        <v>4824</v>
      </c>
      <c r="T8" s="202">
        <v>5075</v>
      </c>
      <c r="U8" s="202">
        <v>3831</v>
      </c>
      <c r="V8" s="202">
        <v>4130</v>
      </c>
      <c r="W8" s="10">
        <v>4207</v>
      </c>
      <c r="X8" s="10">
        <v>4785</v>
      </c>
    </row>
    <row r="9" spans="1:24" ht="15.5" x14ac:dyDescent="0.35">
      <c r="A9" s="201" t="s">
        <v>48</v>
      </c>
      <c r="B9" s="82">
        <v>20</v>
      </c>
      <c r="C9" s="82">
        <v>26</v>
      </c>
      <c r="D9" s="82">
        <v>25</v>
      </c>
      <c r="E9" s="82">
        <v>31</v>
      </c>
      <c r="F9" s="82">
        <v>31</v>
      </c>
      <c r="G9" s="82">
        <v>30</v>
      </c>
      <c r="H9" s="82">
        <v>20</v>
      </c>
      <c r="I9" s="82">
        <v>11</v>
      </c>
      <c r="J9" s="82">
        <v>14</v>
      </c>
      <c r="K9" s="82">
        <v>14</v>
      </c>
      <c r="L9" s="82">
        <v>13</v>
      </c>
      <c r="M9" s="82">
        <v>8</v>
      </c>
      <c r="N9" s="82">
        <v>6</v>
      </c>
      <c r="O9" s="82">
        <v>11</v>
      </c>
      <c r="P9" s="76">
        <v>14</v>
      </c>
      <c r="Q9" s="76">
        <v>14</v>
      </c>
      <c r="R9" s="83">
        <v>14</v>
      </c>
      <c r="S9" s="83">
        <v>11</v>
      </c>
      <c r="T9" s="202">
        <v>12</v>
      </c>
      <c r="U9" s="202" t="s">
        <v>308</v>
      </c>
      <c r="V9" s="202" t="s">
        <v>308</v>
      </c>
      <c r="W9" s="202" t="s">
        <v>308</v>
      </c>
      <c r="X9" s="202" t="s">
        <v>308</v>
      </c>
    </row>
    <row r="10" spans="1:24" ht="15.5" x14ac:dyDescent="0.35">
      <c r="A10" s="201" t="s">
        <v>50</v>
      </c>
      <c r="B10" s="82">
        <v>345</v>
      </c>
      <c r="C10" s="82">
        <v>320</v>
      </c>
      <c r="D10" s="82">
        <v>319</v>
      </c>
      <c r="E10" s="82">
        <v>358</v>
      </c>
      <c r="F10" s="82">
        <v>389</v>
      </c>
      <c r="G10" s="82">
        <v>448</v>
      </c>
      <c r="H10" s="82">
        <v>437</v>
      </c>
      <c r="I10" s="82">
        <v>451</v>
      </c>
      <c r="J10" s="82">
        <v>470</v>
      </c>
      <c r="K10" s="82">
        <v>460</v>
      </c>
      <c r="L10" s="82">
        <v>467</v>
      </c>
      <c r="M10" s="82">
        <v>426</v>
      </c>
      <c r="N10" s="82">
        <v>426.22</v>
      </c>
      <c r="O10" s="82">
        <v>399</v>
      </c>
      <c r="P10" s="76">
        <v>380</v>
      </c>
      <c r="Q10" s="76">
        <v>353</v>
      </c>
      <c r="R10" s="83">
        <v>342</v>
      </c>
      <c r="S10" s="83">
        <v>342</v>
      </c>
      <c r="T10" s="202">
        <v>331</v>
      </c>
      <c r="U10" s="202">
        <v>75</v>
      </c>
      <c r="V10" s="202">
        <v>269</v>
      </c>
      <c r="W10" s="440">
        <v>146</v>
      </c>
      <c r="X10" s="440">
        <v>171</v>
      </c>
    </row>
    <row r="11" spans="1:24" ht="15.5" x14ac:dyDescent="0.35">
      <c r="A11" s="201" t="s">
        <v>67</v>
      </c>
      <c r="B11" s="82">
        <v>468</v>
      </c>
      <c r="C11" s="82">
        <v>464</v>
      </c>
      <c r="D11" s="82">
        <v>419</v>
      </c>
      <c r="E11" s="82">
        <v>422</v>
      </c>
      <c r="F11" s="82">
        <v>425</v>
      </c>
      <c r="G11" s="82">
        <v>442</v>
      </c>
      <c r="H11" s="82">
        <v>440</v>
      </c>
      <c r="I11" s="82">
        <v>428</v>
      </c>
      <c r="J11" s="82">
        <v>444</v>
      </c>
      <c r="K11" s="82">
        <v>422</v>
      </c>
      <c r="L11" s="82">
        <v>423</v>
      </c>
      <c r="M11" s="82">
        <v>414</v>
      </c>
      <c r="N11" s="82">
        <v>434.54999999999995</v>
      </c>
      <c r="O11" s="82">
        <v>449</v>
      </c>
      <c r="P11" s="76">
        <v>446</v>
      </c>
      <c r="Q11" s="76">
        <v>428</v>
      </c>
      <c r="R11" s="46">
        <v>425</v>
      </c>
      <c r="S11" s="46">
        <v>437</v>
      </c>
      <c r="T11" s="156">
        <v>455</v>
      </c>
      <c r="U11" s="156">
        <v>265</v>
      </c>
      <c r="V11" s="156">
        <v>155</v>
      </c>
      <c r="W11" s="440">
        <v>294</v>
      </c>
      <c r="X11" s="440">
        <v>373</v>
      </c>
    </row>
    <row r="12" spans="1:24" ht="15.5" x14ac:dyDescent="0.35">
      <c r="A12" s="201" t="s">
        <v>115</v>
      </c>
      <c r="B12" s="82">
        <v>7</v>
      </c>
      <c r="C12" s="82">
        <v>6</v>
      </c>
      <c r="D12" s="82">
        <v>7</v>
      </c>
      <c r="E12" s="82">
        <v>7</v>
      </c>
      <c r="F12" s="82">
        <v>6</v>
      </c>
      <c r="G12" s="82">
        <v>4</v>
      </c>
      <c r="H12" s="82">
        <v>3</v>
      </c>
      <c r="I12" s="82">
        <v>3</v>
      </c>
      <c r="J12" s="82">
        <v>3</v>
      </c>
      <c r="K12" s="82">
        <v>3</v>
      </c>
      <c r="L12" s="82">
        <v>4</v>
      </c>
      <c r="M12" s="82">
        <v>3</v>
      </c>
      <c r="N12" s="82">
        <v>2</v>
      </c>
      <c r="O12" s="82" t="s">
        <v>308</v>
      </c>
      <c r="P12" s="82" t="s">
        <v>308</v>
      </c>
      <c r="Q12" s="82" t="s">
        <v>308</v>
      </c>
      <c r="R12" s="82" t="s">
        <v>308</v>
      </c>
      <c r="S12" s="82" t="s">
        <v>308</v>
      </c>
      <c r="T12" s="174">
        <v>3</v>
      </c>
      <c r="U12" s="82" t="s">
        <v>308</v>
      </c>
      <c r="V12" s="82" t="s">
        <v>308</v>
      </c>
      <c r="W12" s="82" t="s">
        <v>308</v>
      </c>
      <c r="X12" s="82" t="s">
        <v>308</v>
      </c>
    </row>
    <row r="13" spans="1:24" ht="15.5" x14ac:dyDescent="0.35">
      <c r="A13" s="201" t="s">
        <v>114</v>
      </c>
      <c r="B13" s="82">
        <v>66</v>
      </c>
      <c r="C13" s="82">
        <v>70</v>
      </c>
      <c r="D13" s="82">
        <v>71</v>
      </c>
      <c r="E13" s="82">
        <v>70</v>
      </c>
      <c r="F13" s="82">
        <v>68</v>
      </c>
      <c r="G13" s="82">
        <v>69</v>
      </c>
      <c r="H13" s="82">
        <v>70</v>
      </c>
      <c r="I13" s="82">
        <v>64</v>
      </c>
      <c r="J13" s="82">
        <v>65</v>
      </c>
      <c r="K13" s="82">
        <v>62</v>
      </c>
      <c r="L13" s="82">
        <v>58</v>
      </c>
      <c r="M13" s="82">
        <v>52</v>
      </c>
      <c r="N13" s="82">
        <v>51</v>
      </c>
      <c r="O13" s="82">
        <v>50</v>
      </c>
      <c r="P13" s="76">
        <v>50</v>
      </c>
      <c r="Q13" s="76">
        <v>53</v>
      </c>
      <c r="R13" s="46">
        <v>56</v>
      </c>
      <c r="S13" s="46">
        <v>52</v>
      </c>
      <c r="T13" s="156">
        <v>46</v>
      </c>
      <c r="U13" s="156">
        <v>20</v>
      </c>
      <c r="V13" s="156">
        <v>40</v>
      </c>
      <c r="W13" s="440">
        <v>23</v>
      </c>
      <c r="X13" s="440">
        <v>26</v>
      </c>
    </row>
    <row r="14" spans="1:24" ht="15.5" x14ac:dyDescent="0.35">
      <c r="A14" s="201" t="s">
        <v>113</v>
      </c>
      <c r="B14" s="82">
        <v>165</v>
      </c>
      <c r="C14" s="82">
        <v>162</v>
      </c>
      <c r="D14" s="82">
        <v>156</v>
      </c>
      <c r="E14" s="82">
        <v>154</v>
      </c>
      <c r="F14" s="82">
        <v>159</v>
      </c>
      <c r="G14" s="82">
        <v>156</v>
      </c>
      <c r="H14" s="82">
        <v>163</v>
      </c>
      <c r="I14" s="82">
        <v>159</v>
      </c>
      <c r="J14" s="82">
        <v>164</v>
      </c>
      <c r="K14" s="82">
        <v>155</v>
      </c>
      <c r="L14" s="82">
        <v>159</v>
      </c>
      <c r="M14" s="82">
        <v>177</v>
      </c>
      <c r="N14" s="82">
        <v>183</v>
      </c>
      <c r="O14" s="82">
        <v>192</v>
      </c>
      <c r="P14" s="76">
        <v>189</v>
      </c>
      <c r="Q14" s="76">
        <v>200</v>
      </c>
      <c r="R14" s="46">
        <v>200</v>
      </c>
      <c r="S14" s="46">
        <v>197</v>
      </c>
      <c r="T14" s="156">
        <v>203</v>
      </c>
      <c r="U14" s="156">
        <v>347</v>
      </c>
      <c r="V14" s="156">
        <v>337</v>
      </c>
      <c r="W14" s="440">
        <v>253</v>
      </c>
      <c r="X14" s="440">
        <v>276</v>
      </c>
    </row>
    <row r="15" spans="1:24" ht="15.5" x14ac:dyDescent="0.35">
      <c r="A15" s="201" t="s">
        <v>49</v>
      </c>
      <c r="B15" s="82">
        <v>25</v>
      </c>
      <c r="C15" s="82">
        <v>19</v>
      </c>
      <c r="D15" s="82">
        <v>12</v>
      </c>
      <c r="E15" s="82">
        <v>1</v>
      </c>
      <c r="F15" s="82">
        <v>1</v>
      </c>
      <c r="G15" s="82">
        <v>2</v>
      </c>
      <c r="H15" s="82">
        <v>2</v>
      </c>
      <c r="I15" s="82">
        <v>1</v>
      </c>
      <c r="J15" s="82" t="s">
        <v>308</v>
      </c>
      <c r="K15" s="82">
        <v>1</v>
      </c>
      <c r="L15" s="82">
        <v>1</v>
      </c>
      <c r="M15" s="82">
        <v>1</v>
      </c>
      <c r="N15" s="82">
        <v>0</v>
      </c>
      <c r="O15" s="82" t="s">
        <v>308</v>
      </c>
      <c r="P15" s="82" t="s">
        <v>308</v>
      </c>
      <c r="Q15" s="82" t="s">
        <v>308</v>
      </c>
      <c r="R15" s="61" t="s">
        <v>308</v>
      </c>
      <c r="S15" s="61" t="s">
        <v>308</v>
      </c>
      <c r="T15" s="174" t="s">
        <v>308</v>
      </c>
      <c r="U15" s="174" t="s">
        <v>308</v>
      </c>
      <c r="V15" s="174" t="s">
        <v>308</v>
      </c>
      <c r="W15" s="174" t="s">
        <v>308</v>
      </c>
      <c r="X15" s="174" t="s">
        <v>308</v>
      </c>
    </row>
    <row r="16" spans="1:24" ht="15.5" x14ac:dyDescent="0.35">
      <c r="A16" s="158" t="s">
        <v>51</v>
      </c>
      <c r="B16" s="177">
        <v>5987</v>
      </c>
      <c r="C16" s="177">
        <v>5886</v>
      </c>
      <c r="D16" s="177">
        <v>5786</v>
      </c>
      <c r="E16" s="177">
        <v>5859</v>
      </c>
      <c r="F16" s="177">
        <v>5949</v>
      </c>
      <c r="G16" s="177">
        <v>6094</v>
      </c>
      <c r="H16" s="177">
        <v>5999</v>
      </c>
      <c r="I16" s="177">
        <v>6033</v>
      </c>
      <c r="J16" s="177">
        <v>6001</v>
      </c>
      <c r="K16" s="177">
        <v>5976</v>
      </c>
      <c r="L16" s="177">
        <v>5887</v>
      </c>
      <c r="M16" s="177">
        <v>5872</v>
      </c>
      <c r="N16" s="177">
        <v>5931.6500000000005</v>
      </c>
      <c r="O16" s="177">
        <v>5958</v>
      </c>
      <c r="P16" s="177">
        <v>5827</v>
      </c>
      <c r="Q16" s="177">
        <v>5704</v>
      </c>
      <c r="R16" s="177">
        <v>5653</v>
      </c>
      <c r="S16" s="177">
        <v>5868</v>
      </c>
      <c r="T16" s="178">
        <v>6130</v>
      </c>
      <c r="U16" s="178">
        <v>4550</v>
      </c>
      <c r="V16" s="178">
        <v>4940</v>
      </c>
      <c r="W16" s="178">
        <v>4927</v>
      </c>
      <c r="X16" s="178">
        <v>5640</v>
      </c>
    </row>
    <row r="17" spans="1:23" x14ac:dyDescent="0.35">
      <c r="A17" s="37" t="s">
        <v>167</v>
      </c>
      <c r="B17" s="37"/>
      <c r="C17" s="37"/>
      <c r="D17" s="37"/>
      <c r="E17" s="37"/>
    </row>
    <row r="18" spans="1:23" x14ac:dyDescent="0.35">
      <c r="A18" s="37" t="s">
        <v>359</v>
      </c>
      <c r="B18" s="37"/>
      <c r="C18" s="37"/>
      <c r="D18" s="37"/>
      <c r="E18" s="37"/>
      <c r="F18" s="37"/>
      <c r="G18" s="37"/>
      <c r="H18" s="37"/>
      <c r="I18" s="37"/>
      <c r="J18" s="37"/>
    </row>
    <row r="19" spans="1:23" x14ac:dyDescent="0.35">
      <c r="A19" t="s">
        <v>360</v>
      </c>
      <c r="B19" s="37"/>
      <c r="C19" s="37"/>
      <c r="D19" s="37"/>
      <c r="E19" s="37"/>
      <c r="F19" s="37"/>
      <c r="G19" s="37"/>
      <c r="H19" s="37"/>
      <c r="I19" s="37"/>
      <c r="J19" s="37"/>
    </row>
    <row r="20" spans="1:23" x14ac:dyDescent="0.35">
      <c r="A20" s="112" t="s">
        <v>262</v>
      </c>
      <c r="W20">
        <f>2</f>
        <v>2</v>
      </c>
    </row>
    <row r="21" spans="1:23" x14ac:dyDescent="0.35">
      <c r="V21" s="6"/>
    </row>
    <row r="24" spans="1:23" x14ac:dyDescent="0.35">
      <c r="B24" s="1"/>
      <c r="C24" s="1"/>
      <c r="D24" s="1"/>
      <c r="U24" s="1"/>
      <c r="V24" s="1"/>
    </row>
    <row r="25" spans="1:23" x14ac:dyDescent="0.35">
      <c r="B25" s="1"/>
      <c r="C25" s="1"/>
      <c r="D25" s="1"/>
      <c r="U25" s="1"/>
      <c r="V25" s="1"/>
    </row>
    <row r="26" spans="1:23" x14ac:dyDescent="0.35">
      <c r="B26" s="1"/>
      <c r="C26" s="1"/>
      <c r="D26" s="1"/>
      <c r="U26" s="1"/>
      <c r="V26" s="1"/>
    </row>
    <row r="27" spans="1:23" x14ac:dyDescent="0.35">
      <c r="B27" s="1"/>
      <c r="C27" s="1"/>
      <c r="D27" s="1"/>
      <c r="U27" s="1"/>
      <c r="V27" s="1"/>
    </row>
    <row r="28" spans="1:23" x14ac:dyDescent="0.35">
      <c r="B28" s="1"/>
      <c r="C28" s="1"/>
      <c r="D28" s="1"/>
      <c r="U28" s="1"/>
      <c r="V28" s="1"/>
    </row>
    <row r="29" spans="1:23" x14ac:dyDescent="0.35">
      <c r="B29" s="1"/>
      <c r="C29" s="1"/>
      <c r="D29" s="1"/>
      <c r="U29" s="1"/>
      <c r="V29" s="1"/>
    </row>
    <row r="30" spans="1:23" x14ac:dyDescent="0.35">
      <c r="B30" s="1"/>
      <c r="C30" s="312"/>
      <c r="D30" s="312"/>
      <c r="U30" s="1"/>
      <c r="V30" s="1"/>
    </row>
    <row r="31" spans="1:23" x14ac:dyDescent="0.35">
      <c r="B31" s="1"/>
      <c r="C31" s="1"/>
      <c r="D31" s="1"/>
      <c r="U31" s="1"/>
      <c r="V31" s="1"/>
    </row>
    <row r="32" spans="1:23" x14ac:dyDescent="0.35">
      <c r="U32" s="1"/>
      <c r="V32" s="1"/>
    </row>
    <row r="33" spans="21:22" x14ac:dyDescent="0.35">
      <c r="U33" s="1"/>
      <c r="V33" s="1"/>
    </row>
    <row r="34" spans="21:22" x14ac:dyDescent="0.35">
      <c r="U34" s="1"/>
      <c r="V34" s="1"/>
    </row>
  </sheetData>
  <phoneticPr fontId="51" type="noConversion"/>
  <hyperlinks>
    <hyperlink ref="A20" location="Contents!A1" display="Return to Contents Page" xr:uid="{00000000-0004-0000-0F00-000000000000}"/>
    <hyperlink ref="A6" r:id="rId1" xr:uid="{00000000-0004-0000-0F00-000001000000}"/>
  </hyperlinks>
  <pageMargins left="0.25" right="0.25" top="0.75" bottom="0.75" header="0.3" footer="0.3"/>
  <pageSetup paperSize="9" scale="57" orientation="landscape"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X14"/>
  <sheetViews>
    <sheetView workbookViewId="0"/>
  </sheetViews>
  <sheetFormatPr defaultColWidth="11.453125" defaultRowHeight="14.5" x14ac:dyDescent="0.35"/>
  <cols>
    <col min="1" max="1" width="30.453125" customWidth="1"/>
    <col min="2" max="20" width="12.453125" customWidth="1"/>
  </cols>
  <sheetData>
    <row r="1" spans="1:24" ht="17" x14ac:dyDescent="0.4">
      <c r="A1" s="269" t="s">
        <v>291</v>
      </c>
    </row>
    <row r="2" spans="1:24" ht="15.75" customHeight="1" x14ac:dyDescent="0.35">
      <c r="A2" s="13" t="s">
        <v>519</v>
      </c>
      <c r="B2" s="8"/>
      <c r="C2" s="8"/>
      <c r="D2" s="8"/>
      <c r="E2" s="8"/>
      <c r="F2" s="8"/>
      <c r="G2" s="8"/>
      <c r="H2" s="8"/>
      <c r="I2" s="8"/>
      <c r="J2" s="49"/>
      <c r="K2" s="8"/>
      <c r="L2" s="8"/>
      <c r="M2" s="8"/>
      <c r="N2" s="8"/>
      <c r="O2" s="8"/>
      <c r="P2" s="8"/>
      <c r="Q2" s="8"/>
      <c r="R2" s="8"/>
      <c r="S2" s="8"/>
    </row>
    <row r="3" spans="1:24" ht="15.75" customHeight="1" x14ac:dyDescent="0.35">
      <c r="A3" t="s">
        <v>277</v>
      </c>
      <c r="B3" s="8"/>
      <c r="C3" s="99"/>
      <c r="D3" s="8"/>
      <c r="E3" s="8"/>
      <c r="F3" s="8"/>
      <c r="G3" s="8"/>
      <c r="H3" s="8"/>
      <c r="I3" s="8"/>
      <c r="J3" s="49"/>
      <c r="K3" s="8"/>
      <c r="L3" s="8"/>
      <c r="M3" s="8"/>
      <c r="N3" s="8"/>
      <c r="O3" s="8"/>
      <c r="P3" s="8"/>
      <c r="Q3" s="8"/>
      <c r="R3" s="8"/>
      <c r="S3" s="8"/>
    </row>
    <row r="4" spans="1:24" ht="15.75" customHeight="1" x14ac:dyDescent="0.35">
      <c r="A4" s="37" t="s">
        <v>0</v>
      </c>
      <c r="B4" s="37"/>
      <c r="C4" s="37"/>
      <c r="D4" s="37"/>
      <c r="E4" s="37"/>
      <c r="F4" s="37"/>
      <c r="G4" s="37"/>
      <c r="H4" s="37"/>
      <c r="I4" s="37"/>
      <c r="J4" s="108"/>
    </row>
    <row r="5" spans="1:24" x14ac:dyDescent="0.35">
      <c r="A5" s="112" t="s">
        <v>358</v>
      </c>
      <c r="B5" s="112"/>
      <c r="C5" s="112"/>
      <c r="D5" s="112"/>
    </row>
    <row r="6" spans="1:24" ht="32.15" customHeight="1" x14ac:dyDescent="0.35">
      <c r="A6" s="157" t="s">
        <v>112</v>
      </c>
      <c r="B6" s="188" t="s">
        <v>35</v>
      </c>
      <c r="C6" s="188" t="s">
        <v>36</v>
      </c>
      <c r="D6" s="188" t="s">
        <v>37</v>
      </c>
      <c r="E6" s="188" t="s">
        <v>38</v>
      </c>
      <c r="F6" s="188" t="s">
        <v>39</v>
      </c>
      <c r="G6" s="188" t="s">
        <v>40</v>
      </c>
      <c r="H6" s="188" t="s">
        <v>41</v>
      </c>
      <c r="I6" s="188" t="s">
        <v>42</v>
      </c>
      <c r="J6" s="188" t="s">
        <v>43</v>
      </c>
      <c r="K6" s="188" t="s">
        <v>44</v>
      </c>
      <c r="L6" s="188" t="s">
        <v>45</v>
      </c>
      <c r="M6" s="188" t="s">
        <v>46</v>
      </c>
      <c r="N6" s="188" t="s">
        <v>47</v>
      </c>
      <c r="O6" s="188" t="s">
        <v>52</v>
      </c>
      <c r="P6" s="188" t="s">
        <v>126</v>
      </c>
      <c r="Q6" s="188" t="s">
        <v>129</v>
      </c>
      <c r="R6" s="188" t="s">
        <v>133</v>
      </c>
      <c r="S6" s="188" t="s">
        <v>139</v>
      </c>
      <c r="T6" s="189" t="s">
        <v>185</v>
      </c>
      <c r="U6" s="188" t="s">
        <v>309</v>
      </c>
      <c r="V6" s="267" t="s">
        <v>361</v>
      </c>
      <c r="W6" s="428" t="s">
        <v>515</v>
      </c>
      <c r="X6" s="428" t="s">
        <v>520</v>
      </c>
    </row>
    <row r="7" spans="1:24" ht="15.75" customHeight="1" x14ac:dyDescent="0.35">
      <c r="A7" s="85" t="s">
        <v>116</v>
      </c>
      <c r="B7" s="67">
        <v>0.73824130879345606</v>
      </c>
      <c r="C7" s="84">
        <v>0.74432989690721651</v>
      </c>
      <c r="D7" s="84">
        <v>0.74895833333333328</v>
      </c>
      <c r="E7" s="84">
        <v>0.75077881619937692</v>
      </c>
      <c r="F7" s="84">
        <v>0.75290390707497368</v>
      </c>
      <c r="G7" s="84">
        <v>0.7685683530678149</v>
      </c>
      <c r="H7" s="84">
        <v>0.7621097954790097</v>
      </c>
      <c r="I7" s="84">
        <v>0.7688984881209503</v>
      </c>
      <c r="J7" s="84">
        <v>0.76258205689277903</v>
      </c>
      <c r="K7" s="84">
        <v>0.77348066298342544</v>
      </c>
      <c r="L7" s="84">
        <v>0.7796420581655481</v>
      </c>
      <c r="M7" s="84">
        <v>0.78859060402684567</v>
      </c>
      <c r="N7" s="84">
        <v>0.77</v>
      </c>
      <c r="O7" s="84">
        <v>0.77</v>
      </c>
      <c r="P7" s="84">
        <v>0.7669256381798002</v>
      </c>
      <c r="Q7" s="84">
        <v>0.76365663322185062</v>
      </c>
      <c r="R7" s="84">
        <v>0.74916387959866215</v>
      </c>
      <c r="S7" s="84">
        <v>0.75193798449612403</v>
      </c>
      <c r="T7" s="203">
        <v>0.7516556291390728</v>
      </c>
      <c r="U7" s="309">
        <v>0.67312348668280875</v>
      </c>
      <c r="V7" s="310">
        <v>0.72792362768496421</v>
      </c>
      <c r="W7" s="431">
        <v>0.71</v>
      </c>
      <c r="X7" s="430">
        <v>0.73</v>
      </c>
    </row>
    <row r="8" spans="1:24" ht="15.75" customHeight="1" x14ac:dyDescent="0.35">
      <c r="A8" s="85" t="s">
        <v>113</v>
      </c>
      <c r="B8" s="67">
        <v>0.20040899795501022</v>
      </c>
      <c r="C8" s="84">
        <v>0.2</v>
      </c>
      <c r="D8" s="84">
        <v>0.19583333333333333</v>
      </c>
      <c r="E8" s="84">
        <v>0.19106957424714435</v>
      </c>
      <c r="F8" s="84">
        <v>0.18690601900739176</v>
      </c>
      <c r="G8" s="84">
        <v>0.18299246501614638</v>
      </c>
      <c r="H8" s="84">
        <v>0.18191603875134554</v>
      </c>
      <c r="I8" s="84">
        <v>0.17818574514038876</v>
      </c>
      <c r="J8" s="84">
        <v>0.18161925601750548</v>
      </c>
      <c r="K8" s="84">
        <v>0.17237569060773481</v>
      </c>
      <c r="L8" s="84">
        <v>0.16666666666666666</v>
      </c>
      <c r="M8" s="84">
        <v>0.16778523489932887</v>
      </c>
      <c r="N8" s="84">
        <v>0.1767337807606264</v>
      </c>
      <c r="O8" s="84">
        <v>0.18</v>
      </c>
      <c r="P8" s="84">
        <v>0.18312985571587126</v>
      </c>
      <c r="Q8" s="84">
        <v>0.18840579710144928</v>
      </c>
      <c r="R8" s="84">
        <v>0.19843924191750278</v>
      </c>
      <c r="S8" s="84">
        <v>0.19490586932447398</v>
      </c>
      <c r="T8" s="203">
        <v>0.19205298013245034</v>
      </c>
      <c r="U8" s="67">
        <v>0.29418886198547217</v>
      </c>
      <c r="V8" s="311">
        <v>0.2494033412887828</v>
      </c>
      <c r="W8" s="431">
        <v>0.25</v>
      </c>
      <c r="X8" s="430">
        <v>0.23</v>
      </c>
    </row>
    <row r="9" spans="1:24" ht="15.75" customHeight="1" x14ac:dyDescent="0.35">
      <c r="A9" s="204" t="s">
        <v>67</v>
      </c>
      <c r="B9" s="172">
        <v>6.0327198364008183E-2</v>
      </c>
      <c r="C9" s="205">
        <v>5.6701030927835051E-2</v>
      </c>
      <c r="D9" s="205">
        <v>5.6250000000000001E-2</v>
      </c>
      <c r="E9" s="205">
        <v>5.6074766355140186E-2</v>
      </c>
      <c r="F9" s="205">
        <v>5.8078141499472019E-2</v>
      </c>
      <c r="G9" s="205">
        <v>5.8127018299246498E-2</v>
      </c>
      <c r="H9" s="205">
        <v>5.4897739504843918E-2</v>
      </c>
      <c r="I9" s="205">
        <v>5.183585313174946E-2</v>
      </c>
      <c r="J9" s="205">
        <v>5.689277899343545E-2</v>
      </c>
      <c r="K9" s="205">
        <v>5.3038674033149172E-2</v>
      </c>
      <c r="L9" s="205">
        <v>5.4809843400447429E-2</v>
      </c>
      <c r="M9" s="205">
        <v>5.0335570469798654E-2</v>
      </c>
      <c r="N9" s="205">
        <v>5.145413870246085E-2</v>
      </c>
      <c r="O9" s="205">
        <v>5.145413870246085E-2</v>
      </c>
      <c r="P9" s="205">
        <v>4.9944506104328525E-2</v>
      </c>
      <c r="Q9" s="205">
        <v>4.6822742474916385E-2</v>
      </c>
      <c r="R9" s="205">
        <v>5.016722408026756E-2</v>
      </c>
      <c r="S9" s="205">
        <v>5.2048726467331122E-2</v>
      </c>
      <c r="T9" s="206">
        <v>5.4083885209713023E-2</v>
      </c>
      <c r="U9" s="313">
        <v>3.3171912832929779E-2</v>
      </c>
      <c r="V9" s="314">
        <v>2.5059665871121718E-2</v>
      </c>
      <c r="W9" s="432">
        <v>3.9E-2</v>
      </c>
      <c r="X9" s="429">
        <v>0.04</v>
      </c>
    </row>
    <row r="10" spans="1:24" ht="15.5" x14ac:dyDescent="0.35">
      <c r="A10" t="s">
        <v>69</v>
      </c>
      <c r="B10" s="281"/>
      <c r="C10" s="281"/>
      <c r="D10" s="281"/>
      <c r="E10" s="281"/>
      <c r="F10" s="281"/>
      <c r="G10" s="281"/>
      <c r="H10" s="281"/>
      <c r="I10" s="281"/>
      <c r="J10" s="281"/>
      <c r="K10" s="281"/>
      <c r="L10" s="281"/>
      <c r="M10" s="281"/>
      <c r="N10" s="281"/>
      <c r="O10" s="281"/>
      <c r="P10" s="281"/>
      <c r="Q10" s="281"/>
      <c r="R10" s="281"/>
      <c r="S10" s="281"/>
      <c r="T10" s="281"/>
      <c r="U10" s="281"/>
      <c r="V10" s="281"/>
    </row>
    <row r="11" spans="1:24" ht="15.5" x14ac:dyDescent="0.35">
      <c r="A11" t="s">
        <v>310</v>
      </c>
      <c r="B11" s="274"/>
      <c r="C11" s="274"/>
      <c r="D11" s="274"/>
      <c r="E11" s="274"/>
      <c r="F11" s="274"/>
      <c r="G11" s="274"/>
      <c r="H11" s="274"/>
      <c r="I11" s="274"/>
      <c r="J11" s="274"/>
      <c r="K11" s="274"/>
      <c r="L11" s="274"/>
      <c r="M11" s="274"/>
      <c r="N11" s="274"/>
      <c r="O11" s="274"/>
      <c r="P11" s="274"/>
      <c r="Q11" s="274"/>
      <c r="R11" s="274"/>
      <c r="S11" s="274"/>
      <c r="T11" s="274"/>
      <c r="U11" s="274"/>
      <c r="V11" s="7"/>
    </row>
    <row r="12" spans="1:24" x14ac:dyDescent="0.35">
      <c r="A12" t="s">
        <v>270</v>
      </c>
      <c r="B12" s="112"/>
      <c r="C12" s="112"/>
      <c r="D12" s="112"/>
      <c r="U12" s="16"/>
      <c r="V12" s="16"/>
    </row>
    <row r="13" spans="1:24" x14ac:dyDescent="0.35">
      <c r="A13" t="s">
        <v>266</v>
      </c>
      <c r="B13" s="112"/>
      <c r="C13" s="112"/>
      <c r="D13" s="112"/>
      <c r="U13" s="16"/>
      <c r="V13" s="16"/>
    </row>
    <row r="14" spans="1:24" x14ac:dyDescent="0.35">
      <c r="A14" s="112" t="s">
        <v>262</v>
      </c>
      <c r="B14" s="105"/>
      <c r="C14" s="105"/>
      <c r="D14" s="105"/>
      <c r="U14" s="16"/>
      <c r="V14" s="16"/>
    </row>
  </sheetData>
  <hyperlinks>
    <hyperlink ref="A5" r:id="rId1" xr:uid="{00000000-0004-0000-1000-000000000000}"/>
    <hyperlink ref="A14" location="Contents!A1" display="Return to Contents Page" xr:uid="{00000000-0004-0000-1000-000001000000}"/>
  </hyperlinks>
  <pageMargins left="0.25" right="0.25" top="0.75" bottom="0.75" header="0.3" footer="0.3"/>
  <pageSetup paperSize="9" scale="75" orientation="landscape"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Z19"/>
  <sheetViews>
    <sheetView workbookViewId="0"/>
  </sheetViews>
  <sheetFormatPr defaultColWidth="11.453125" defaultRowHeight="14.5" x14ac:dyDescent="0.35"/>
  <cols>
    <col min="1" max="1" width="88.81640625" customWidth="1"/>
  </cols>
  <sheetData>
    <row r="1" spans="1:26" ht="17" x14ac:dyDescent="0.4">
      <c r="A1" s="269" t="s">
        <v>376</v>
      </c>
    </row>
    <row r="2" spans="1:26" s="8" customFormat="1" ht="15" customHeight="1" x14ac:dyDescent="0.35">
      <c r="A2" s="13" t="s">
        <v>489</v>
      </c>
      <c r="E2"/>
    </row>
    <row r="3" spans="1:26" s="8" customFormat="1" ht="15" customHeight="1" x14ac:dyDescent="0.35">
      <c r="A3" s="8" t="s">
        <v>277</v>
      </c>
      <c r="C3" s="99"/>
      <c r="V3"/>
    </row>
    <row r="4" spans="1:26" s="8" customFormat="1" ht="15" customHeight="1" x14ac:dyDescent="0.35">
      <c r="A4" s="13" t="s">
        <v>364</v>
      </c>
      <c r="C4" s="99"/>
      <c r="V4"/>
    </row>
    <row r="5" spans="1:26" s="8" customFormat="1" ht="15" customHeight="1" x14ac:dyDescent="0.35">
      <c r="A5" s="112" t="s">
        <v>503</v>
      </c>
      <c r="C5" s="99"/>
      <c r="V5"/>
    </row>
    <row r="6" spans="1:26" s="8" customFormat="1" ht="15" customHeight="1" x14ac:dyDescent="0.35">
      <c r="A6" s="277" t="s">
        <v>311</v>
      </c>
      <c r="B6" s="188" t="s">
        <v>95</v>
      </c>
      <c r="C6" s="188" t="s">
        <v>96</v>
      </c>
      <c r="D6" s="188" t="s">
        <v>101</v>
      </c>
      <c r="E6" s="188" t="s">
        <v>97</v>
      </c>
      <c r="F6" s="188" t="s">
        <v>98</v>
      </c>
      <c r="G6" s="188" t="s">
        <v>99</v>
      </c>
      <c r="H6" s="188" t="s">
        <v>100</v>
      </c>
      <c r="I6" s="188" t="s">
        <v>14</v>
      </c>
      <c r="J6" s="188" t="s">
        <v>15</v>
      </c>
      <c r="K6" s="188" t="s">
        <v>16</v>
      </c>
      <c r="L6" s="188" t="s">
        <v>17</v>
      </c>
      <c r="M6" s="188" t="s">
        <v>7</v>
      </c>
      <c r="N6" s="188" t="s">
        <v>8</v>
      </c>
      <c r="O6" s="188" t="s">
        <v>9</v>
      </c>
      <c r="P6" s="188" t="s">
        <v>18</v>
      </c>
      <c r="Q6" s="188" t="s">
        <v>54</v>
      </c>
      <c r="R6" s="188" t="s">
        <v>125</v>
      </c>
      <c r="S6" s="188" t="s">
        <v>127</v>
      </c>
      <c r="T6" s="188" t="s">
        <v>134</v>
      </c>
      <c r="U6" s="188" t="s">
        <v>140</v>
      </c>
      <c r="V6" s="188" t="s">
        <v>163</v>
      </c>
      <c r="W6" s="189" t="s">
        <v>173</v>
      </c>
      <c r="X6" s="267" t="s">
        <v>267</v>
      </c>
      <c r="Y6" s="267" t="s">
        <v>362</v>
      </c>
      <c r="Z6" s="188" t="s">
        <v>447</v>
      </c>
    </row>
    <row r="7" spans="1:26" s="8" customFormat="1" ht="15" customHeight="1" x14ac:dyDescent="0.35">
      <c r="A7" s="47" t="s">
        <v>117</v>
      </c>
      <c r="B7" s="86">
        <v>69.5</v>
      </c>
      <c r="C7" s="86">
        <v>67.099999999999994</v>
      </c>
      <c r="D7" s="86">
        <v>65</v>
      </c>
      <c r="E7" s="86">
        <v>65.900000000000006</v>
      </c>
      <c r="F7" s="86">
        <v>65.400000000000006</v>
      </c>
      <c r="G7" s="86">
        <v>65.099999999999994</v>
      </c>
      <c r="H7" s="86">
        <v>66.900000000000006</v>
      </c>
      <c r="I7" s="86">
        <v>67.5</v>
      </c>
      <c r="J7" s="86">
        <v>69.900000000000006</v>
      </c>
      <c r="K7" s="86">
        <v>70.5</v>
      </c>
      <c r="L7" s="86">
        <v>68.2</v>
      </c>
      <c r="M7" s="86">
        <v>66.599999999999994</v>
      </c>
      <c r="N7" s="86">
        <v>66.5</v>
      </c>
      <c r="O7" s="86">
        <v>66.900000000000006</v>
      </c>
      <c r="P7" s="86">
        <v>66.900000000000006</v>
      </c>
      <c r="Q7" s="86">
        <v>66.599999999999994</v>
      </c>
      <c r="R7" s="86">
        <v>65.2</v>
      </c>
      <c r="S7" s="76">
        <v>65.7</v>
      </c>
      <c r="T7" s="76">
        <v>66.099999999999994</v>
      </c>
      <c r="U7" s="76">
        <v>68.7</v>
      </c>
      <c r="V7" s="100">
        <v>68.27</v>
      </c>
      <c r="W7" s="207">
        <v>22.36</v>
      </c>
      <c r="X7" s="282">
        <v>50.54</v>
      </c>
      <c r="Y7" s="282">
        <v>60.576999999999998</v>
      </c>
      <c r="Z7" s="319">
        <v>64.400000000000006</v>
      </c>
    </row>
    <row r="8" spans="1:26" s="8" customFormat="1" ht="15.5" x14ac:dyDescent="0.35">
      <c r="A8" s="181" t="s">
        <v>377</v>
      </c>
      <c r="B8" s="208">
        <v>68.5</v>
      </c>
      <c r="C8" s="208">
        <v>66.7</v>
      </c>
      <c r="D8" s="208">
        <v>66.8</v>
      </c>
      <c r="E8" s="208">
        <v>67.8</v>
      </c>
      <c r="F8" s="208">
        <v>68.2</v>
      </c>
      <c r="G8" s="208">
        <v>68.400000000000006</v>
      </c>
      <c r="H8" s="208">
        <v>67.7</v>
      </c>
      <c r="I8" s="208">
        <v>69.900000000000006</v>
      </c>
      <c r="J8" s="208">
        <v>73.3</v>
      </c>
      <c r="K8" s="208">
        <v>73.600000000000009</v>
      </c>
      <c r="L8" s="208">
        <v>73.099999999999994</v>
      </c>
      <c r="M8" s="208">
        <v>69.7</v>
      </c>
      <c r="N8" s="208">
        <v>67.5</v>
      </c>
      <c r="O8" s="208">
        <v>69.5</v>
      </c>
      <c r="P8" s="208">
        <v>69.5</v>
      </c>
      <c r="Q8" s="208">
        <v>67.8</v>
      </c>
      <c r="R8" s="208">
        <v>66</v>
      </c>
      <c r="S8" s="209">
        <v>65.8</v>
      </c>
      <c r="T8" s="209">
        <v>66.7</v>
      </c>
      <c r="U8" s="209">
        <v>68.599999999999994</v>
      </c>
      <c r="V8" s="210">
        <v>68.236185599999999</v>
      </c>
      <c r="W8" s="211">
        <v>43.613222400000005</v>
      </c>
      <c r="X8" s="288">
        <v>58.097318400000006</v>
      </c>
      <c r="Y8" s="288">
        <v>60.8332032</v>
      </c>
      <c r="Z8" s="209">
        <v>64.3</v>
      </c>
    </row>
    <row r="9" spans="1:26" x14ac:dyDescent="0.35">
      <c r="A9" s="8" t="s">
        <v>69</v>
      </c>
    </row>
    <row r="10" spans="1:26" x14ac:dyDescent="0.35">
      <c r="A10" s="37" t="s">
        <v>251</v>
      </c>
    </row>
    <row r="11" spans="1:26" x14ac:dyDescent="0.35">
      <c r="A11" s="37" t="s">
        <v>186</v>
      </c>
      <c r="B11" s="37"/>
      <c r="C11" s="37"/>
      <c r="D11" s="37"/>
      <c r="E11" s="37"/>
      <c r="F11" s="37"/>
      <c r="G11" s="37"/>
      <c r="H11" s="37"/>
      <c r="I11" s="37"/>
      <c r="J11" s="37"/>
    </row>
    <row r="12" spans="1:26" x14ac:dyDescent="0.35">
      <c r="A12" s="37" t="s">
        <v>187</v>
      </c>
      <c r="B12" s="37"/>
      <c r="C12" s="37"/>
      <c r="D12" s="37"/>
      <c r="E12" s="37"/>
      <c r="F12" s="37"/>
      <c r="G12" s="37"/>
      <c r="H12" s="37"/>
      <c r="I12" s="37"/>
      <c r="J12" s="37"/>
    </row>
    <row r="13" spans="1:26" x14ac:dyDescent="0.35">
      <c r="A13" s="37" t="s">
        <v>378</v>
      </c>
      <c r="B13" s="37"/>
      <c r="C13" s="37"/>
      <c r="D13" s="37"/>
      <c r="E13" s="37"/>
      <c r="F13" s="37"/>
      <c r="G13" s="37"/>
      <c r="H13" s="37"/>
      <c r="I13" s="37"/>
      <c r="J13" s="37"/>
    </row>
    <row r="14" spans="1:26" x14ac:dyDescent="0.35">
      <c r="A14" s="37" t="s">
        <v>118</v>
      </c>
      <c r="B14" s="37"/>
      <c r="C14" s="37"/>
      <c r="D14" s="37"/>
      <c r="E14" s="37"/>
      <c r="F14" s="37"/>
      <c r="G14" s="37"/>
      <c r="H14" s="37"/>
      <c r="I14" s="37"/>
      <c r="J14" s="37"/>
    </row>
    <row r="15" spans="1:26" x14ac:dyDescent="0.35">
      <c r="A15" s="37" t="s">
        <v>68</v>
      </c>
      <c r="B15" s="37"/>
      <c r="C15" s="37"/>
      <c r="D15" s="37"/>
      <c r="E15" s="37"/>
      <c r="F15" s="37"/>
      <c r="G15" s="37"/>
      <c r="H15" s="37"/>
      <c r="I15" s="37"/>
      <c r="J15" s="37"/>
    </row>
    <row r="16" spans="1:26" x14ac:dyDescent="0.35">
      <c r="A16" t="s">
        <v>363</v>
      </c>
      <c r="B16" s="37"/>
      <c r="C16" s="37"/>
      <c r="D16" s="37"/>
      <c r="E16" s="37"/>
      <c r="F16" s="37"/>
      <c r="G16" s="37"/>
      <c r="H16" s="37"/>
      <c r="I16" s="37"/>
      <c r="J16" s="37"/>
      <c r="K16" s="37"/>
      <c r="L16" s="37"/>
    </row>
    <row r="17" spans="1:1" x14ac:dyDescent="0.35">
      <c r="A17" s="112" t="s">
        <v>262</v>
      </c>
    </row>
    <row r="19" spans="1:1" x14ac:dyDescent="0.35">
      <c r="A19" s="9"/>
    </row>
  </sheetData>
  <phoneticPr fontId="51" type="noConversion"/>
  <hyperlinks>
    <hyperlink ref="A17" location="Contents!A1" display="Return to Contents Page" xr:uid="{00000000-0004-0000-1100-000001000000}"/>
    <hyperlink ref="A5" r:id="rId1" display="Previously, Northern Ireland Transport Statistics" xr:uid="{80DE7EC2-9A39-4159-A233-35999BA77FBC}"/>
  </hyperlinks>
  <pageMargins left="0.25" right="0.25" top="0.75" bottom="0.75" header="0.3" footer="0.3"/>
  <pageSetup paperSize="9" scale="71" orientation="landscape"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
  <sheetViews>
    <sheetView workbookViewId="0"/>
  </sheetViews>
  <sheetFormatPr defaultColWidth="8.54296875" defaultRowHeight="14.5" x14ac:dyDescent="0.35"/>
  <cols>
    <col min="1" max="1" width="12.453125" style="117" customWidth="1"/>
    <col min="2" max="2" width="14.453125" style="117" customWidth="1"/>
    <col min="3" max="3" width="97.54296875" customWidth="1"/>
    <col min="4" max="5" width="20" customWidth="1"/>
    <col min="6" max="6" width="37.1796875" customWidth="1"/>
    <col min="7" max="7" width="14.453125" customWidth="1"/>
    <col min="8" max="10" width="20" customWidth="1"/>
    <col min="11" max="11" width="11.453125" customWidth="1"/>
  </cols>
  <sheetData>
    <row r="1" spans="1:14" ht="36.65" customHeight="1" x14ac:dyDescent="0.35">
      <c r="A1" s="118" t="s">
        <v>194</v>
      </c>
    </row>
    <row r="2" spans="1:14" ht="21" customHeight="1" x14ac:dyDescent="0.35">
      <c r="A2" s="131" t="s">
        <v>351</v>
      </c>
    </row>
    <row r="3" spans="1:14" s="119" customFormat="1" ht="21" x14ac:dyDescent="0.5">
      <c r="A3" s="279" t="s">
        <v>216</v>
      </c>
      <c r="B3" s="142"/>
      <c r="C3" s="142"/>
      <c r="D3"/>
      <c r="E3"/>
      <c r="F3"/>
      <c r="G3" s="128"/>
      <c r="H3" s="128"/>
      <c r="I3" s="120"/>
      <c r="J3" s="120"/>
      <c r="K3" s="121"/>
    </row>
    <row r="4" spans="1:14" ht="15.5" x14ac:dyDescent="0.35">
      <c r="A4" s="131" t="s">
        <v>350</v>
      </c>
      <c r="B4" s="131"/>
      <c r="C4" s="131"/>
      <c r="G4" s="19"/>
      <c r="H4" s="19"/>
      <c r="I4" s="19"/>
      <c r="J4" s="19"/>
      <c r="K4" s="123"/>
    </row>
    <row r="5" spans="1:14" ht="15.5" x14ac:dyDescent="0.35">
      <c r="A5" s="131" t="s">
        <v>301</v>
      </c>
      <c r="B5" s="8"/>
      <c r="C5" s="122"/>
      <c r="G5" s="19"/>
      <c r="H5" s="19"/>
      <c r="I5" s="19"/>
      <c r="J5" s="19"/>
      <c r="K5" s="123"/>
    </row>
    <row r="6" spans="1:14" s="10" customFormat="1" ht="15.5" x14ac:dyDescent="0.35">
      <c r="A6" s="125"/>
      <c r="B6" s="11"/>
      <c r="C6" s="11"/>
      <c r="D6"/>
      <c r="E6"/>
      <c r="F6"/>
    </row>
    <row r="7" spans="1:14" s="10" customFormat="1" ht="15" customHeight="1" x14ac:dyDescent="0.35">
      <c r="A7" s="126" t="s">
        <v>195</v>
      </c>
      <c r="B7" s="39" t="s">
        <v>196</v>
      </c>
      <c r="C7" s="39" t="s">
        <v>197</v>
      </c>
      <c r="D7"/>
      <c r="E7"/>
      <c r="F7"/>
    </row>
    <row r="8" spans="1:14" s="10" customFormat="1" ht="15.5" x14ac:dyDescent="0.35">
      <c r="A8" s="143">
        <v>1.1000000000000001</v>
      </c>
      <c r="B8" s="127" t="s">
        <v>198</v>
      </c>
      <c r="C8" s="145" t="s">
        <v>260</v>
      </c>
      <c r="D8"/>
      <c r="E8"/>
      <c r="F8"/>
      <c r="G8"/>
      <c r="H8" s="128"/>
      <c r="I8" s="129"/>
      <c r="J8" s="130"/>
      <c r="K8" s="11"/>
      <c r="L8" s="11"/>
      <c r="M8" s="8"/>
      <c r="N8"/>
    </row>
    <row r="9" spans="1:14" ht="15.5" x14ac:dyDescent="0.35">
      <c r="A9" s="143">
        <v>1.2</v>
      </c>
      <c r="B9" s="127" t="s">
        <v>198</v>
      </c>
      <c r="C9" s="145" t="s">
        <v>199</v>
      </c>
    </row>
    <row r="10" spans="1:14" ht="15" customHeight="1" x14ac:dyDescent="0.35">
      <c r="A10" s="237" t="s">
        <v>250</v>
      </c>
      <c r="B10" s="131"/>
      <c r="C10" s="129"/>
    </row>
    <row r="11" spans="1:14" s="10" customFormat="1" ht="15.5" x14ac:dyDescent="0.35">
      <c r="A11" s="143">
        <v>2.1</v>
      </c>
      <c r="B11" s="127" t="s">
        <v>200</v>
      </c>
      <c r="C11" s="145" t="s">
        <v>385</v>
      </c>
      <c r="D11"/>
      <c r="E11"/>
      <c r="F11"/>
      <c r="H11" s="132"/>
      <c r="I11" s="129"/>
      <c r="J11" s="133"/>
      <c r="K11" s="11"/>
      <c r="L11" s="11"/>
      <c r="M11" s="11"/>
    </row>
    <row r="12" spans="1:14" s="10" customFormat="1" ht="15.5" x14ac:dyDescent="0.35">
      <c r="A12" s="147">
        <v>2.2000000000000002</v>
      </c>
      <c r="B12" s="131" t="s">
        <v>200</v>
      </c>
      <c r="C12" s="148" t="s">
        <v>201</v>
      </c>
      <c r="D12"/>
      <c r="E12"/>
      <c r="F12"/>
      <c r="H12" s="128"/>
      <c r="I12" s="129"/>
      <c r="J12" s="134"/>
      <c r="K12" s="11"/>
      <c r="L12" s="11"/>
      <c r="M12" s="11"/>
    </row>
    <row r="13" spans="1:14" s="10" customFormat="1" ht="15" customHeight="1" x14ac:dyDescent="0.35">
      <c r="A13" s="237" t="s">
        <v>250</v>
      </c>
      <c r="B13" s="131"/>
      <c r="C13" s="129"/>
      <c r="D13"/>
      <c r="E13"/>
      <c r="F13"/>
      <c r="H13" s="124"/>
      <c r="I13" s="129"/>
      <c r="J13" s="129"/>
      <c r="K13" s="11"/>
      <c r="L13" s="11"/>
      <c r="M13" s="11"/>
    </row>
    <row r="14" spans="1:14" s="10" customFormat="1" ht="15.5" x14ac:dyDescent="0.35">
      <c r="A14" s="143">
        <v>3.1</v>
      </c>
      <c r="B14" s="127" t="s">
        <v>202</v>
      </c>
      <c r="C14" s="146" t="s">
        <v>203</v>
      </c>
      <c r="D14"/>
      <c r="E14"/>
      <c r="F14"/>
      <c r="H14" s="132"/>
      <c r="I14" s="129"/>
      <c r="J14" s="130"/>
      <c r="K14" s="11"/>
      <c r="L14" s="11"/>
      <c r="M14" s="11"/>
    </row>
    <row r="15" spans="1:14" s="10" customFormat="1" ht="15.5" x14ac:dyDescent="0.35">
      <c r="A15" s="147">
        <v>3.2</v>
      </c>
      <c r="B15" s="131" t="s">
        <v>202</v>
      </c>
      <c r="C15" s="149" t="s">
        <v>217</v>
      </c>
      <c r="D15"/>
      <c r="E15"/>
      <c r="F15"/>
      <c r="H15" s="128"/>
      <c r="I15" s="129"/>
      <c r="J15" s="129"/>
      <c r="K15" s="11"/>
      <c r="L15" s="11"/>
      <c r="M15" s="11"/>
    </row>
    <row r="16" spans="1:14" s="10" customFormat="1" ht="15.5" x14ac:dyDescent="0.35">
      <c r="A16" s="147">
        <v>3.3</v>
      </c>
      <c r="B16" s="131" t="s">
        <v>202</v>
      </c>
      <c r="C16" s="149" t="s">
        <v>141</v>
      </c>
      <c r="D16"/>
      <c r="E16"/>
      <c r="F16"/>
      <c r="H16" s="128"/>
      <c r="I16" s="129"/>
      <c r="J16" s="129"/>
      <c r="K16" s="11"/>
      <c r="L16" s="11"/>
      <c r="M16" s="11"/>
    </row>
    <row r="17" spans="1:14" s="10" customFormat="1" ht="15.5" x14ac:dyDescent="0.35">
      <c r="A17" s="147">
        <v>3.4</v>
      </c>
      <c r="B17" s="131" t="s">
        <v>202</v>
      </c>
      <c r="C17" s="149" t="s">
        <v>204</v>
      </c>
      <c r="D17"/>
      <c r="E17"/>
      <c r="F17"/>
      <c r="H17" s="128"/>
      <c r="I17" s="129"/>
      <c r="J17" s="129"/>
      <c r="K17" s="11"/>
      <c r="L17" s="11"/>
      <c r="M17" s="11"/>
    </row>
    <row r="18" spans="1:14" s="10" customFormat="1" ht="15.5" x14ac:dyDescent="0.35">
      <c r="A18" s="147">
        <v>3.5</v>
      </c>
      <c r="B18" s="131" t="s">
        <v>202</v>
      </c>
      <c r="C18" s="149" t="s">
        <v>205</v>
      </c>
      <c r="D18"/>
      <c r="E18"/>
      <c r="F18"/>
      <c r="H18" s="128"/>
      <c r="I18" s="129"/>
      <c r="J18" s="129"/>
      <c r="K18" s="11"/>
      <c r="L18" s="11"/>
      <c r="M18" s="11"/>
    </row>
    <row r="19" spans="1:14" s="10" customFormat="1" ht="15" customHeight="1" x14ac:dyDescent="0.35">
      <c r="A19" s="237" t="s">
        <v>250</v>
      </c>
      <c r="B19" s="131"/>
      <c r="C19" s="129"/>
      <c r="D19"/>
      <c r="E19"/>
      <c r="F19"/>
      <c r="H19" s="124"/>
      <c r="I19" s="129"/>
      <c r="J19" s="129"/>
      <c r="K19" s="11"/>
      <c r="L19" s="11"/>
      <c r="M19" s="11"/>
    </row>
    <row r="20" spans="1:14" s="10" customFormat="1" ht="15.5" x14ac:dyDescent="0.35">
      <c r="A20" s="147">
        <v>4.0999999999999996</v>
      </c>
      <c r="B20" s="131" t="s">
        <v>206</v>
      </c>
      <c r="C20" s="149" t="s">
        <v>207</v>
      </c>
      <c r="D20"/>
      <c r="E20"/>
      <c r="F20"/>
      <c r="G20" s="135"/>
      <c r="H20" s="128"/>
      <c r="I20" s="129"/>
      <c r="J20" s="134"/>
      <c r="K20" s="11"/>
      <c r="L20" s="11"/>
      <c r="M20" s="11"/>
      <c r="N20" s="135"/>
    </row>
    <row r="21" spans="1:14" s="10" customFormat="1" ht="17.5" x14ac:dyDescent="0.45">
      <c r="A21" s="147">
        <v>4.2</v>
      </c>
      <c r="B21" s="131" t="s">
        <v>206</v>
      </c>
      <c r="C21" s="149" t="s">
        <v>220</v>
      </c>
      <c r="D21"/>
      <c r="E21"/>
      <c r="F21"/>
      <c r="G21" s="135"/>
      <c r="H21" s="128"/>
      <c r="I21" s="129"/>
      <c r="J21" s="134"/>
      <c r="K21" s="11"/>
      <c r="L21" s="11"/>
      <c r="M21" s="11"/>
      <c r="N21" s="135"/>
    </row>
    <row r="22" spans="1:14" s="10" customFormat="1" ht="15" customHeight="1" x14ac:dyDescent="0.35">
      <c r="A22" s="237" t="s">
        <v>250</v>
      </c>
      <c r="B22" s="131"/>
      <c r="C22" s="129"/>
      <c r="D22"/>
      <c r="E22"/>
      <c r="F22"/>
      <c r="H22" s="124"/>
      <c r="I22" s="129"/>
      <c r="J22" s="129"/>
      <c r="K22" s="11"/>
      <c r="L22" s="11"/>
      <c r="M22" s="11"/>
    </row>
    <row r="23" spans="1:14" s="10" customFormat="1" ht="15" customHeight="1" x14ac:dyDescent="0.45">
      <c r="A23" s="143">
        <v>5.0999999999999996</v>
      </c>
      <c r="B23" s="127" t="s">
        <v>208</v>
      </c>
      <c r="C23" s="146" t="s">
        <v>219</v>
      </c>
      <c r="D23"/>
      <c r="E23"/>
      <c r="F23"/>
      <c r="H23" s="128"/>
      <c r="I23" s="129"/>
      <c r="J23" s="129"/>
      <c r="K23" s="11"/>
      <c r="L23" s="11"/>
      <c r="M23" s="11"/>
    </row>
    <row r="24" spans="1:14" s="10" customFormat="1" ht="15" customHeight="1" x14ac:dyDescent="0.35">
      <c r="A24" s="143">
        <v>5.2</v>
      </c>
      <c r="B24" s="127" t="s">
        <v>208</v>
      </c>
      <c r="C24" s="146" t="s">
        <v>209</v>
      </c>
      <c r="D24"/>
      <c r="E24"/>
      <c r="F24"/>
      <c r="H24" s="128"/>
      <c r="I24" s="129"/>
      <c r="J24" s="136"/>
      <c r="K24" s="11"/>
      <c r="L24" s="11"/>
      <c r="M24" s="11"/>
    </row>
    <row r="25" spans="1:14" s="10" customFormat="1" ht="15" customHeight="1" x14ac:dyDescent="0.35">
      <c r="A25" s="147">
        <v>5.3</v>
      </c>
      <c r="B25" s="131" t="s">
        <v>208</v>
      </c>
      <c r="C25" s="149" t="s">
        <v>218</v>
      </c>
      <c r="D25"/>
      <c r="E25"/>
      <c r="F25"/>
      <c r="H25" s="128"/>
      <c r="I25" s="129"/>
      <c r="J25" s="129"/>
      <c r="K25" s="11"/>
      <c r="L25" s="11"/>
      <c r="M25" s="11"/>
    </row>
    <row r="26" spans="1:14" s="10" customFormat="1" ht="15" customHeight="1" x14ac:dyDescent="0.35">
      <c r="A26" s="147">
        <v>5.4</v>
      </c>
      <c r="B26" s="131" t="s">
        <v>208</v>
      </c>
      <c r="C26" s="149" t="s">
        <v>263</v>
      </c>
      <c r="D26"/>
      <c r="E26"/>
      <c r="F26"/>
      <c r="H26" s="128"/>
      <c r="I26" s="129"/>
      <c r="J26" s="129"/>
      <c r="K26" s="11"/>
      <c r="L26" s="11"/>
      <c r="M26" s="11"/>
    </row>
    <row r="27" spans="1:14" s="10" customFormat="1" ht="15" customHeight="1" x14ac:dyDescent="0.35">
      <c r="A27" s="147">
        <v>5.5</v>
      </c>
      <c r="B27" s="131" t="s">
        <v>208</v>
      </c>
      <c r="C27" s="149" t="s">
        <v>380</v>
      </c>
      <c r="D27"/>
      <c r="E27"/>
      <c r="F27"/>
      <c r="H27" s="128"/>
      <c r="I27" s="129"/>
      <c r="J27" s="129"/>
      <c r="K27" s="11"/>
      <c r="L27" s="11"/>
      <c r="M27" s="11"/>
    </row>
    <row r="28" spans="1:14" s="10" customFormat="1" ht="15" customHeight="1" x14ac:dyDescent="0.35">
      <c r="A28" s="147">
        <v>5.6</v>
      </c>
      <c r="B28" s="131" t="s">
        <v>208</v>
      </c>
      <c r="C28" s="149" t="s">
        <v>382</v>
      </c>
      <c r="D28"/>
      <c r="E28"/>
      <c r="F28"/>
      <c r="H28" s="128"/>
      <c r="I28" s="129"/>
      <c r="J28" s="129"/>
      <c r="K28" s="11"/>
      <c r="L28" s="11"/>
      <c r="M28" s="11"/>
    </row>
    <row r="29" spans="1:14" s="10" customFormat="1" ht="15" customHeight="1" x14ac:dyDescent="0.35">
      <c r="A29" s="147">
        <v>5.7</v>
      </c>
      <c r="B29" s="131" t="s">
        <v>208</v>
      </c>
      <c r="C29" s="149" t="s">
        <v>372</v>
      </c>
      <c r="D29"/>
      <c r="E29"/>
      <c r="F29"/>
      <c r="H29" s="128"/>
      <c r="I29" s="129"/>
      <c r="J29" s="129"/>
      <c r="K29" s="11"/>
      <c r="L29" s="11"/>
      <c r="M29" s="11"/>
    </row>
    <row r="30" spans="1:14" s="10" customFormat="1" ht="15" customHeight="1" x14ac:dyDescent="0.35">
      <c r="A30" s="237" t="s">
        <v>250</v>
      </c>
      <c r="B30" s="131"/>
      <c r="C30" s="129"/>
      <c r="D30"/>
      <c r="E30"/>
      <c r="F30"/>
      <c r="H30" s="124"/>
      <c r="I30" s="129"/>
      <c r="J30" s="129"/>
      <c r="K30" s="11"/>
      <c r="L30" s="11"/>
      <c r="M30" s="11"/>
    </row>
    <row r="31" spans="1:14" s="10" customFormat="1" ht="15.5" x14ac:dyDescent="0.35">
      <c r="A31" s="143">
        <v>6.1</v>
      </c>
      <c r="B31" s="127" t="s">
        <v>210</v>
      </c>
      <c r="C31" s="144" t="s">
        <v>128</v>
      </c>
      <c r="D31"/>
      <c r="E31"/>
      <c r="F31"/>
      <c r="H31" s="124"/>
      <c r="I31" s="129"/>
      <c r="J31" s="129"/>
      <c r="K31" s="11"/>
      <c r="L31" s="11"/>
      <c r="M31" s="11"/>
    </row>
    <row r="32" spans="1:14" s="10" customFormat="1" ht="15.5" x14ac:dyDescent="0.35">
      <c r="A32" s="147">
        <v>6.2</v>
      </c>
      <c r="B32" s="131" t="s">
        <v>210</v>
      </c>
      <c r="C32" s="149" t="s">
        <v>261</v>
      </c>
      <c r="D32"/>
      <c r="E32"/>
      <c r="F32"/>
      <c r="H32" s="128"/>
      <c r="I32" s="129"/>
      <c r="J32" s="129"/>
      <c r="K32" s="11"/>
      <c r="L32" s="11"/>
      <c r="M32" s="11"/>
    </row>
    <row r="33" spans="1:14" s="10" customFormat="1" ht="15.5" x14ac:dyDescent="0.35">
      <c r="A33" s="147">
        <v>6.3</v>
      </c>
      <c r="B33" s="131" t="s">
        <v>210</v>
      </c>
      <c r="C33" s="149" t="s">
        <v>211</v>
      </c>
      <c r="D33"/>
      <c r="E33"/>
      <c r="F33"/>
      <c r="H33" s="128"/>
      <c r="I33" s="129"/>
      <c r="J33" s="129"/>
      <c r="K33" s="11"/>
      <c r="L33" s="11"/>
      <c r="M33" s="11"/>
    </row>
    <row r="34" spans="1:14" s="10" customFormat="1" ht="15.5" x14ac:dyDescent="0.35">
      <c r="A34" s="147">
        <v>6.4</v>
      </c>
      <c r="B34" s="131" t="s">
        <v>210</v>
      </c>
      <c r="C34" s="149" t="s">
        <v>212</v>
      </c>
      <c r="D34"/>
      <c r="E34"/>
      <c r="F34"/>
      <c r="H34" s="128"/>
      <c r="I34" s="129"/>
      <c r="J34" s="129"/>
      <c r="K34" s="11"/>
      <c r="L34" s="11"/>
      <c r="M34" s="11"/>
    </row>
    <row r="35" spans="1:14" s="10" customFormat="1" ht="15.5" x14ac:dyDescent="0.35">
      <c r="A35" s="147">
        <v>6.5</v>
      </c>
      <c r="B35" s="131" t="s">
        <v>210</v>
      </c>
      <c r="C35" s="149" t="s">
        <v>213</v>
      </c>
      <c r="D35"/>
      <c r="E35"/>
      <c r="F35"/>
      <c r="H35" s="128"/>
      <c r="I35" s="129"/>
      <c r="J35" s="129"/>
      <c r="K35" s="11"/>
      <c r="L35" s="11"/>
      <c r="M35" s="11"/>
    </row>
    <row r="36" spans="1:14" s="10" customFormat="1" ht="15" customHeight="1" x14ac:dyDescent="0.35">
      <c r="A36" s="147">
        <v>6.6</v>
      </c>
      <c r="B36" s="131" t="s">
        <v>210</v>
      </c>
      <c r="C36" s="122" t="s">
        <v>514</v>
      </c>
      <c r="D36"/>
      <c r="E36"/>
      <c r="F36"/>
      <c r="H36" s="128"/>
      <c r="I36" s="129"/>
      <c r="J36" s="130"/>
      <c r="K36" s="11"/>
      <c r="L36" s="11"/>
      <c r="M36" s="11"/>
      <c r="N36" s="137"/>
    </row>
    <row r="37" spans="1:14" s="10" customFormat="1" ht="15" customHeight="1" x14ac:dyDescent="0.35">
      <c r="A37" s="446"/>
      <c r="B37" s="447"/>
      <c r="C37" s="448"/>
      <c r="D37"/>
      <c r="E37"/>
      <c r="F37"/>
      <c r="H37" s="128"/>
      <c r="I37" s="129"/>
      <c r="J37" s="130"/>
      <c r="K37" s="11"/>
      <c r="L37" s="11"/>
      <c r="M37" s="11"/>
      <c r="N37" s="137"/>
    </row>
    <row r="38" spans="1:14" s="10" customFormat="1" ht="15.5" x14ac:dyDescent="0.35">
      <c r="A38" s="143">
        <v>7.1</v>
      </c>
      <c r="B38" s="127" t="s">
        <v>214</v>
      </c>
      <c r="C38" s="146" t="s">
        <v>215</v>
      </c>
      <c r="D38"/>
      <c r="E38"/>
      <c r="F38"/>
      <c r="G38" s="137"/>
      <c r="H38" s="128"/>
      <c r="I38" s="129"/>
      <c r="J38" s="134"/>
      <c r="K38" s="11"/>
      <c r="L38" s="11"/>
      <c r="M38" s="11"/>
    </row>
    <row r="39" spans="1:14" s="10" customFormat="1" ht="15.5" x14ac:dyDescent="0.35">
      <c r="A39" s="147">
        <v>7.2</v>
      </c>
      <c r="B39" s="129" t="s">
        <v>214</v>
      </c>
      <c r="C39" s="149" t="s">
        <v>264</v>
      </c>
      <c r="D39"/>
      <c r="E39"/>
      <c r="F39"/>
      <c r="H39" s="124"/>
      <c r="I39" s="129"/>
      <c r="J39" s="134"/>
      <c r="K39" s="11"/>
      <c r="L39" s="11"/>
      <c r="M39" s="11"/>
    </row>
    <row r="40" spans="1:14" s="10" customFormat="1" ht="15" customHeight="1" x14ac:dyDescent="0.35">
      <c r="A40" s="138"/>
      <c r="B40" s="129"/>
      <c r="C40" s="139"/>
      <c r="D40"/>
      <c r="E40"/>
      <c r="F40"/>
      <c r="H40" s="128"/>
      <c r="I40" s="129"/>
      <c r="J40" s="130"/>
      <c r="K40" s="11"/>
      <c r="L40" s="11"/>
      <c r="M40" s="11"/>
    </row>
    <row r="41" spans="1:14" ht="15.5" x14ac:dyDescent="0.35">
      <c r="A41" s="138"/>
      <c r="B41" s="129"/>
      <c r="C41" s="129"/>
    </row>
    <row r="42" spans="1:14" ht="15" customHeight="1" x14ac:dyDescent="0.35">
      <c r="A42" s="140"/>
      <c r="B42"/>
      <c r="C42" s="141"/>
    </row>
    <row r="43" spans="1:14" x14ac:dyDescent="0.35">
      <c r="B43" s="12"/>
    </row>
  </sheetData>
  <hyperlinks>
    <hyperlink ref="C39" location="'Table 7.2'!A1" display="Local authority collected municipal waste" xr:uid="{00000000-0004-0000-0000-000000000000}"/>
    <hyperlink ref="C38" location="'Table 7.1'!A1" display="Greenhouse gas emissions from waste management per capita " xr:uid="{00000000-0004-0000-0000-000001000000}"/>
    <hyperlink ref="C35" location="'Table 6.5'!A1" display="Metabolic energy from grass silage" xr:uid="{00000000-0004-0000-0000-000002000000}"/>
    <hyperlink ref="C34" location="'Tables 6.4'!A1" display="Average daily carcase gain of beef cattle" xr:uid="{00000000-0004-0000-0000-000003000000}"/>
    <hyperlink ref="C33" location="'Table 6.3'!A1" display="Soil nitrogen balance" xr:uid="{00000000-0004-0000-0000-000004000000}"/>
    <hyperlink ref="C32" location="'Table 6.2'!A1" display="Area of new forest and woodland plantings" xr:uid="{00000000-0004-0000-0000-000005000000}"/>
    <hyperlink ref="C31" location="'Table 6.1'!A1" display="Emissions intensity of milk production" xr:uid="{00000000-0004-0000-0000-000006000000}"/>
    <hyperlink ref="C29" location="'Table 5.7'!A1" display="Plug-in cars, vans and quadricycles licensed" xr:uid="{00000000-0004-0000-0000-000007000000}"/>
    <hyperlink ref="C28" location="'Table 5.6'!A1" display="NI Rail service passengers, number of journeys and distance travelled" xr:uid="{00000000-0004-0000-0000-000008000000}"/>
    <hyperlink ref="C27" location="'Table 5.5'!A1" display="Bus passenger journeys" xr:uid="{00000000-0004-0000-0000-000009000000}"/>
    <hyperlink ref="C26" location="'Table 5.4'!A1" display="Mode of transport" xr:uid="{00000000-0004-0000-0000-00000A000000}"/>
    <hyperlink ref="C25" location="'Table 5.3'!A1" display="Average distance travelled per person per year by mode of transport (inc. cycling &amp; walking)" xr:uid="{00000000-0004-0000-0000-00000B000000}"/>
    <hyperlink ref="C24" location="'Table 5.2'!A1" display="Road transport emissions per vehicle kilometre travelled " xr:uid="{00000000-0004-0000-0000-00000C000000}"/>
    <hyperlink ref="C23" location="'Tables 5.1'!A1" display="CO2 emissions of licensed cars" xr:uid="{00000000-0004-0000-0000-00000D000000}"/>
    <hyperlink ref="C21" location="'Table 4.2'!A1" display="CO2 emissions from participants in the Carbon Reduction Commitment Energy Efficiency Scheme" xr:uid="{00000000-0004-0000-0000-00000E000000}"/>
    <hyperlink ref="C20" location="'Table 4.1'!A1" display="Number of participants in the Carbon Reduction Commitment Energy Efficiency Scheme" xr:uid="{00000000-0004-0000-0000-00000F000000}"/>
    <hyperlink ref="C18" location="'Table 3.5'!A1" display="Primary energy source for heating of residential buildings" xr:uid="{00000000-0004-0000-0000-000011000000}"/>
    <hyperlink ref="C17" location="'Tables 3.4'!A1" display="Grants processed for energy efficiency measures" xr:uid="{00000000-0004-0000-0000-000012000000}"/>
    <hyperlink ref="C16" location="'Table 3.3'!A1" display="Mean Standard Assessment Procedure rating for dwelling stock" xr:uid="{00000000-0004-0000-0000-000013000000}"/>
    <hyperlink ref="C15" location="'Table 3.2'!A1" display="Housing stock with energy efficiency measure" xr:uid="{00000000-0004-0000-0000-000014000000}"/>
    <hyperlink ref="C14" location="'Table 3.1'!A1" display="Residential greenhouse gas emissions per household " xr:uid="{00000000-0004-0000-0000-000015000000}"/>
    <hyperlink ref="C12" location="'Table 2.2'!A1" display="Electricity generation by fuel type" xr:uid="{00000000-0004-0000-0000-000016000000}"/>
    <hyperlink ref="C11" location="'Table 2.1'!A1" display="Emissions per unit of electricity generated " xr:uid="{00000000-0004-0000-0000-000017000000}"/>
    <hyperlink ref="C9" location="'Table 1.2'!A1" display="Greenhouse gas emissions per capita " xr:uid="{00000000-0004-0000-0000-000018000000}"/>
    <hyperlink ref="C8" location="'Table 1.1'!A1" display="Ratio of emissions to gross value added " xr:uid="{00000000-0004-0000-0000-000019000000}"/>
    <hyperlink ref="C36" location="'Table 6.6'!A1" display="Phosphorus balance" xr:uid="{03FB0798-07FC-4553-86F3-7E153DF0FB47}"/>
  </hyperlinks>
  <pageMargins left="0.7" right="0.7" top="0.75" bottom="0.75" header="0.3" footer="0.3"/>
  <pageSetup paperSize="9" scale="68"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Z16"/>
  <sheetViews>
    <sheetView workbookViewId="0"/>
  </sheetViews>
  <sheetFormatPr defaultColWidth="11.453125" defaultRowHeight="14.5" x14ac:dyDescent="0.35"/>
  <cols>
    <col min="1" max="1" width="56.54296875" customWidth="1"/>
  </cols>
  <sheetData>
    <row r="1" spans="1:26" ht="17" x14ac:dyDescent="0.4">
      <c r="A1" s="269" t="s">
        <v>381</v>
      </c>
    </row>
    <row r="2" spans="1:26" s="8" customFormat="1" x14ac:dyDescent="0.35">
      <c r="A2" s="13" t="s">
        <v>521</v>
      </c>
      <c r="E2"/>
    </row>
    <row r="3" spans="1:26" s="8" customFormat="1" x14ac:dyDescent="0.35">
      <c r="A3" s="8" t="s">
        <v>277</v>
      </c>
    </row>
    <row r="4" spans="1:26" x14ac:dyDescent="0.35">
      <c r="A4" s="13" t="s">
        <v>364</v>
      </c>
    </row>
    <row r="5" spans="1:26" x14ac:dyDescent="0.35">
      <c r="A5" s="112" t="s">
        <v>508</v>
      </c>
      <c r="O5" s="7"/>
      <c r="P5" s="7"/>
    </row>
    <row r="6" spans="1:26" s="8" customFormat="1" ht="15.5" x14ac:dyDescent="0.35">
      <c r="A6" s="278" t="s">
        <v>311</v>
      </c>
      <c r="B6" s="188" t="s">
        <v>95</v>
      </c>
      <c r="C6" s="188" t="s">
        <v>96</v>
      </c>
      <c r="D6" s="188" t="s">
        <v>101</v>
      </c>
      <c r="E6" s="188" t="s">
        <v>97</v>
      </c>
      <c r="F6" s="188" t="s">
        <v>98</v>
      </c>
      <c r="G6" s="188" t="s">
        <v>99</v>
      </c>
      <c r="H6" s="188" t="s">
        <v>100</v>
      </c>
      <c r="I6" s="188" t="s">
        <v>14</v>
      </c>
      <c r="J6" s="188" t="s">
        <v>15</v>
      </c>
      <c r="K6" s="188" t="s">
        <v>16</v>
      </c>
      <c r="L6" s="188" t="s">
        <v>17</v>
      </c>
      <c r="M6" s="188" t="s">
        <v>7</v>
      </c>
      <c r="N6" s="188" t="s">
        <v>8</v>
      </c>
      <c r="O6" s="188" t="s">
        <v>9</v>
      </c>
      <c r="P6" s="188" t="s">
        <v>18</v>
      </c>
      <c r="Q6" s="188" t="s">
        <v>54</v>
      </c>
      <c r="R6" s="188" t="s">
        <v>125</v>
      </c>
      <c r="S6" s="188" t="s">
        <v>127</v>
      </c>
      <c r="T6" s="188" t="s">
        <v>134</v>
      </c>
      <c r="U6" s="188" t="s">
        <v>140</v>
      </c>
      <c r="V6" s="188" t="s">
        <v>163</v>
      </c>
      <c r="W6" s="189" t="s">
        <v>173</v>
      </c>
      <c r="X6" s="267" t="s">
        <v>267</v>
      </c>
      <c r="Y6" s="267" t="s">
        <v>362</v>
      </c>
      <c r="Z6" s="188" t="s">
        <v>447</v>
      </c>
    </row>
    <row r="7" spans="1:26" s="8" customFormat="1" ht="15.5" x14ac:dyDescent="0.35">
      <c r="A7" s="91" t="s">
        <v>117</v>
      </c>
      <c r="B7" s="87">
        <v>5.9</v>
      </c>
      <c r="C7" s="88">
        <v>5.9</v>
      </c>
      <c r="D7" s="88">
        <v>6.2</v>
      </c>
      <c r="E7" s="88">
        <v>6.3</v>
      </c>
      <c r="F7" s="88">
        <v>6.9</v>
      </c>
      <c r="G7" s="88">
        <v>6.9</v>
      </c>
      <c r="H7" s="88">
        <v>7.7</v>
      </c>
      <c r="I7" s="88">
        <v>8.6</v>
      </c>
      <c r="J7" s="89">
        <v>9.5</v>
      </c>
      <c r="K7" s="89">
        <v>10.199999999999999</v>
      </c>
      <c r="L7" s="89">
        <v>10</v>
      </c>
      <c r="M7" s="89">
        <v>10.4</v>
      </c>
      <c r="N7" s="89">
        <v>10.7</v>
      </c>
      <c r="O7" s="89">
        <v>11.5</v>
      </c>
      <c r="P7" s="89">
        <v>12.5</v>
      </c>
      <c r="Q7" s="89">
        <v>13.4</v>
      </c>
      <c r="R7" s="89">
        <v>13.5</v>
      </c>
      <c r="S7" s="90">
        <v>14.2</v>
      </c>
      <c r="T7" s="89">
        <v>15</v>
      </c>
      <c r="U7" s="89">
        <v>15.8</v>
      </c>
      <c r="V7" s="89">
        <v>15.11</v>
      </c>
      <c r="W7" s="212">
        <v>3.32</v>
      </c>
      <c r="X7" s="265">
        <v>8.7469999999999999</v>
      </c>
      <c r="Y7" s="265">
        <v>12.896000000000001</v>
      </c>
      <c r="Z7" s="320">
        <v>13.8</v>
      </c>
    </row>
    <row r="8" spans="1:26" s="8" customFormat="1" ht="15.5" x14ac:dyDescent="0.35">
      <c r="A8" s="213" t="s">
        <v>56</v>
      </c>
      <c r="B8" s="214">
        <v>221.7</v>
      </c>
      <c r="C8" s="214">
        <v>227.1</v>
      </c>
      <c r="D8" s="214">
        <v>239.7</v>
      </c>
      <c r="E8" s="214">
        <v>236.3</v>
      </c>
      <c r="F8" s="215">
        <v>233</v>
      </c>
      <c r="G8" s="215">
        <v>225.2</v>
      </c>
      <c r="H8" s="215">
        <v>240.5</v>
      </c>
      <c r="I8" s="215">
        <v>261.8</v>
      </c>
      <c r="J8" s="216">
        <v>293</v>
      </c>
      <c r="K8" s="216">
        <v>303.89999999999998</v>
      </c>
      <c r="L8" s="216">
        <v>277.2</v>
      </c>
      <c r="M8" s="216">
        <v>306.7</v>
      </c>
      <c r="N8" s="216">
        <v>326.7</v>
      </c>
      <c r="O8" s="216">
        <v>347.8</v>
      </c>
      <c r="P8" s="217">
        <v>381.9</v>
      </c>
      <c r="Q8" s="217">
        <v>416.5</v>
      </c>
      <c r="R8" s="217">
        <v>436.6</v>
      </c>
      <c r="S8" s="218">
        <v>453.4</v>
      </c>
      <c r="T8" s="216">
        <v>482.5</v>
      </c>
      <c r="U8" s="216">
        <v>506.57040000000001</v>
      </c>
      <c r="V8" s="216">
        <v>482.64226559999997</v>
      </c>
      <c r="W8" s="219">
        <v>87.065510400000008</v>
      </c>
      <c r="X8" s="266">
        <v>255.24195840000002</v>
      </c>
      <c r="Y8" s="266">
        <v>414.88888320000007</v>
      </c>
      <c r="Z8" s="89">
        <v>449</v>
      </c>
    </row>
    <row r="9" spans="1:26" s="8" customFormat="1" ht="15.5" x14ac:dyDescent="0.35">
      <c r="A9" s="213" t="s">
        <v>377</v>
      </c>
      <c r="B9" s="215"/>
      <c r="C9" s="215"/>
      <c r="D9" s="215"/>
      <c r="E9" s="215"/>
      <c r="F9" s="215"/>
      <c r="G9" s="215"/>
      <c r="H9" s="215"/>
      <c r="I9" s="215"/>
      <c r="J9" s="216"/>
      <c r="K9" s="216"/>
      <c r="L9" s="216"/>
      <c r="M9" s="216"/>
      <c r="N9" s="215"/>
      <c r="O9" s="216"/>
      <c r="P9" s="216"/>
      <c r="Q9" s="216"/>
      <c r="R9" s="216"/>
      <c r="S9" s="215"/>
      <c r="T9" s="216"/>
      <c r="U9" s="216"/>
      <c r="V9" s="216">
        <v>6.4373760000000004</v>
      </c>
      <c r="W9" s="219">
        <v>4.6670976</v>
      </c>
      <c r="X9" s="216">
        <v>6.1155071999999997</v>
      </c>
      <c r="Y9" s="216">
        <v>6.1155071999999997</v>
      </c>
      <c r="Z9" s="216">
        <v>6.1</v>
      </c>
    </row>
    <row r="10" spans="1:26" x14ac:dyDescent="0.35">
      <c r="A10" s="8" t="s">
        <v>69</v>
      </c>
    </row>
    <row r="11" spans="1:26" x14ac:dyDescent="0.35">
      <c r="A11" s="37" t="s">
        <v>251</v>
      </c>
      <c r="B11" s="37"/>
      <c r="C11" s="37"/>
      <c r="D11" s="37"/>
      <c r="E11" s="37"/>
      <c r="F11" s="37"/>
      <c r="G11" s="37"/>
      <c r="H11" s="37"/>
      <c r="I11" s="37"/>
      <c r="J11" s="37"/>
      <c r="K11" s="37"/>
    </row>
    <row r="12" spans="1:26" x14ac:dyDescent="0.35">
      <c r="A12" s="37" t="s">
        <v>188</v>
      </c>
      <c r="B12" s="37"/>
      <c r="C12" s="37"/>
      <c r="D12" s="37"/>
      <c r="E12" s="37"/>
      <c r="F12" s="37"/>
      <c r="G12" s="37"/>
      <c r="H12" s="37"/>
      <c r="I12" s="37"/>
      <c r="J12" s="37"/>
      <c r="K12" s="37"/>
    </row>
    <row r="13" spans="1:26" x14ac:dyDescent="0.35">
      <c r="A13" s="37" t="s">
        <v>379</v>
      </c>
      <c r="B13" s="37"/>
      <c r="C13" s="37"/>
      <c r="D13" s="37"/>
      <c r="E13" s="37"/>
      <c r="F13" s="37"/>
      <c r="G13" s="37"/>
      <c r="H13" s="37"/>
      <c r="I13" s="37"/>
      <c r="J13" s="37"/>
      <c r="K13" s="37"/>
    </row>
    <row r="14" spans="1:26" x14ac:dyDescent="0.35">
      <c r="A14" s="37" t="s">
        <v>527</v>
      </c>
      <c r="B14" s="37"/>
      <c r="C14" s="37"/>
      <c r="D14" s="37"/>
      <c r="E14" s="37"/>
      <c r="F14" s="37"/>
      <c r="G14" s="37"/>
      <c r="H14" s="37"/>
      <c r="I14" s="37"/>
      <c r="J14" s="37"/>
      <c r="K14" s="37"/>
    </row>
    <row r="15" spans="1:26" x14ac:dyDescent="0.35">
      <c r="A15" t="s">
        <v>363</v>
      </c>
      <c r="V15" s="283"/>
      <c r="W15" s="283"/>
      <c r="X15" s="283"/>
      <c r="Y15" s="283"/>
    </row>
    <row r="16" spans="1:26" x14ac:dyDescent="0.35">
      <c r="A16" s="112" t="s">
        <v>262</v>
      </c>
    </row>
  </sheetData>
  <phoneticPr fontId="51" type="noConversion"/>
  <hyperlinks>
    <hyperlink ref="A5" r:id="rId1" display="Previously, Northern Ireland Transport Statistics" xr:uid="{00000000-0004-0000-1200-000000000000}"/>
    <hyperlink ref="A16" location="Contents!A1" display="Return to Contents Page" xr:uid="{00000000-0004-0000-1200-000001000000}"/>
  </hyperlinks>
  <pageMargins left="0.25" right="0.25" top="0.75" bottom="0.75" header="0.3" footer="0.3"/>
  <pageSetup paperSize="9" scale="69" orientation="landscape"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AR59"/>
  <sheetViews>
    <sheetView workbookViewId="0"/>
  </sheetViews>
  <sheetFormatPr defaultColWidth="11.453125" defaultRowHeight="14.5" x14ac:dyDescent="0.35"/>
  <cols>
    <col min="1" max="1" width="27.54296875" customWidth="1"/>
    <col min="2" max="2" width="11.81640625" customWidth="1"/>
    <col min="3" max="3" width="6.7265625" customWidth="1"/>
    <col min="4" max="31" width="7.54296875" customWidth="1"/>
    <col min="32" max="36" width="8.453125" bestFit="1" customWidth="1"/>
    <col min="37" max="37" width="7.26953125" bestFit="1" customWidth="1"/>
    <col min="38" max="38" width="7.453125" customWidth="1"/>
    <col min="39" max="40" width="7.1796875" customWidth="1"/>
    <col min="41" max="44" width="7.26953125" bestFit="1" customWidth="1"/>
  </cols>
  <sheetData>
    <row r="1" spans="1:44" ht="17" x14ac:dyDescent="0.4">
      <c r="A1" s="269" t="s">
        <v>373</v>
      </c>
    </row>
    <row r="2" spans="1:44" s="8" customFormat="1" x14ac:dyDescent="0.35">
      <c r="A2" s="8" t="s">
        <v>522</v>
      </c>
      <c r="AC2"/>
    </row>
    <row r="3" spans="1:44" s="8" customFormat="1" x14ac:dyDescent="0.35">
      <c r="A3" s="8" t="s">
        <v>277</v>
      </c>
      <c r="AC3"/>
    </row>
    <row r="4" spans="1:44" s="8" customFormat="1" x14ac:dyDescent="0.35">
      <c r="A4" s="37" t="s">
        <v>166</v>
      </c>
      <c r="AC4"/>
    </row>
    <row r="5" spans="1:44" s="8" customFormat="1" x14ac:dyDescent="0.35">
      <c r="A5" s="112" t="s">
        <v>365</v>
      </c>
      <c r="AC5"/>
    </row>
    <row r="6" spans="1:44" s="220" customFormat="1" ht="31" x14ac:dyDescent="0.35">
      <c r="A6" s="441" t="s">
        <v>311</v>
      </c>
      <c r="B6" s="442" t="s">
        <v>316</v>
      </c>
      <c r="C6" s="442" t="s">
        <v>317</v>
      </c>
      <c r="D6" s="442" t="s">
        <v>318</v>
      </c>
      <c r="E6" s="442" t="s">
        <v>319</v>
      </c>
      <c r="F6" s="442" t="s">
        <v>321</v>
      </c>
      <c r="G6" s="442" t="s">
        <v>322</v>
      </c>
      <c r="H6" s="442" t="s">
        <v>323</v>
      </c>
      <c r="I6" s="442" t="s">
        <v>324</v>
      </c>
      <c r="J6" s="442" t="s">
        <v>325</v>
      </c>
      <c r="K6" s="442" t="s">
        <v>326</v>
      </c>
      <c r="L6" s="442" t="s">
        <v>327</v>
      </c>
      <c r="M6" s="442" t="s">
        <v>328</v>
      </c>
      <c r="N6" s="442" t="s">
        <v>329</v>
      </c>
      <c r="O6" s="442" t="s">
        <v>330</v>
      </c>
      <c r="P6" s="442" t="s">
        <v>331</v>
      </c>
      <c r="Q6" s="442" t="s">
        <v>332</v>
      </c>
      <c r="R6" s="442" t="s">
        <v>333</v>
      </c>
      <c r="S6" s="442" t="s">
        <v>334</v>
      </c>
      <c r="T6" s="442" t="s">
        <v>335</v>
      </c>
      <c r="U6" s="442" t="s">
        <v>336</v>
      </c>
      <c r="V6" s="442" t="s">
        <v>337</v>
      </c>
      <c r="W6" s="442" t="s">
        <v>338</v>
      </c>
      <c r="X6" s="442" t="s">
        <v>339</v>
      </c>
      <c r="Y6" s="442" t="s">
        <v>340</v>
      </c>
      <c r="Z6" s="442" t="s">
        <v>341</v>
      </c>
      <c r="AA6" s="442" t="s">
        <v>342</v>
      </c>
      <c r="AB6" s="442" t="s">
        <v>343</v>
      </c>
      <c r="AC6" s="442" t="s">
        <v>344</v>
      </c>
      <c r="AD6" s="442" t="s">
        <v>345</v>
      </c>
      <c r="AE6" s="442" t="s">
        <v>346</v>
      </c>
      <c r="AF6" s="442" t="s">
        <v>367</v>
      </c>
      <c r="AG6" s="442" t="s">
        <v>368</v>
      </c>
      <c r="AH6" s="442" t="s">
        <v>369</v>
      </c>
      <c r="AI6" s="442" t="s">
        <v>370</v>
      </c>
      <c r="AJ6" s="442" t="s">
        <v>371</v>
      </c>
      <c r="AK6" s="442" t="s">
        <v>444</v>
      </c>
      <c r="AL6" s="442" t="s">
        <v>448</v>
      </c>
      <c r="AM6" s="442" t="s">
        <v>449</v>
      </c>
      <c r="AN6" s="442" t="s">
        <v>450</v>
      </c>
      <c r="AO6" s="442" t="s">
        <v>451</v>
      </c>
      <c r="AP6" s="442" t="s">
        <v>490</v>
      </c>
      <c r="AQ6" s="442" t="s">
        <v>491</v>
      </c>
      <c r="AR6" s="417" t="s">
        <v>502</v>
      </c>
    </row>
    <row r="7" spans="1:44" s="220" customFormat="1" ht="21.65" customHeight="1" x14ac:dyDescent="0.35">
      <c r="A7" s="443" t="s">
        <v>315</v>
      </c>
      <c r="B7" s="440">
        <v>386</v>
      </c>
      <c r="C7" s="440">
        <v>454</v>
      </c>
      <c r="D7" s="440">
        <v>569</v>
      </c>
      <c r="E7" s="440">
        <v>663</v>
      </c>
      <c r="F7" s="440">
        <v>749</v>
      </c>
      <c r="G7" s="440">
        <v>841</v>
      </c>
      <c r="H7" s="325">
        <v>1011</v>
      </c>
      <c r="I7" s="325">
        <v>1107</v>
      </c>
      <c r="J7" s="325">
        <v>1263</v>
      </c>
      <c r="K7" s="325">
        <v>1392</v>
      </c>
      <c r="L7" s="325">
        <v>1552</v>
      </c>
      <c r="M7" s="325">
        <v>1656</v>
      </c>
      <c r="N7" s="325">
        <v>1800</v>
      </c>
      <c r="O7" s="325">
        <v>1967</v>
      </c>
      <c r="P7" s="325">
        <v>2122</v>
      </c>
      <c r="Q7" s="325">
        <v>2324</v>
      </c>
      <c r="R7" s="325">
        <v>2465</v>
      </c>
      <c r="S7" s="325">
        <v>2568</v>
      </c>
      <c r="T7" s="325">
        <v>2740</v>
      </c>
      <c r="U7" s="325">
        <v>2832</v>
      </c>
      <c r="V7" s="325">
        <v>2997</v>
      </c>
      <c r="W7" s="325">
        <v>3162</v>
      </c>
      <c r="X7" s="325">
        <v>3535</v>
      </c>
      <c r="Y7" s="325">
        <v>3704</v>
      </c>
      <c r="Z7" s="325">
        <v>4265</v>
      </c>
      <c r="AA7" s="325">
        <v>4933</v>
      </c>
      <c r="AB7" s="325">
        <v>5735</v>
      </c>
      <c r="AC7" s="325">
        <v>6754</v>
      </c>
      <c r="AD7" s="325">
        <v>7830</v>
      </c>
      <c r="AE7" s="325">
        <v>8855</v>
      </c>
      <c r="AF7" s="325">
        <v>10357</v>
      </c>
      <c r="AG7" s="325">
        <v>11697</v>
      </c>
      <c r="AH7" s="325">
        <v>13006</v>
      </c>
      <c r="AI7" s="325">
        <v>14452</v>
      </c>
      <c r="AJ7" s="325">
        <v>16527</v>
      </c>
      <c r="AK7" s="325">
        <v>18762</v>
      </c>
      <c r="AL7" s="325">
        <v>20938</v>
      </c>
      <c r="AM7" s="325">
        <v>22805</v>
      </c>
      <c r="AN7" s="325">
        <v>25332</v>
      </c>
      <c r="AO7" s="325">
        <v>27580</v>
      </c>
      <c r="AP7" s="444">
        <v>30095</v>
      </c>
      <c r="AQ7" s="444">
        <v>32888</v>
      </c>
      <c r="AR7" s="445">
        <v>36402</v>
      </c>
    </row>
    <row r="8" spans="1:44" ht="15.5" x14ac:dyDescent="0.35">
      <c r="A8" s="103" t="s">
        <v>69</v>
      </c>
      <c r="F8" s="18"/>
    </row>
    <row r="9" spans="1:44" ht="15.5" x14ac:dyDescent="0.35">
      <c r="A9" s="103" t="s">
        <v>320</v>
      </c>
      <c r="B9" s="103"/>
      <c r="C9" s="103"/>
      <c r="F9" s="18"/>
    </row>
    <row r="10" spans="1:44" ht="15.5" x14ac:dyDescent="0.35">
      <c r="A10" s="103" t="s">
        <v>366</v>
      </c>
      <c r="B10" s="103"/>
      <c r="C10" s="103"/>
      <c r="F10" s="18"/>
    </row>
    <row r="11" spans="1:44" ht="15.5" x14ac:dyDescent="0.35">
      <c r="A11" s="112" t="s">
        <v>262</v>
      </c>
      <c r="F11" s="18"/>
    </row>
    <row r="12" spans="1:44" ht="15.5" x14ac:dyDescent="0.35">
      <c r="A12" s="105"/>
      <c r="B12" s="105"/>
      <c r="C12" s="105"/>
      <c r="D12" s="6"/>
      <c r="E12" s="6"/>
      <c r="F12" s="18"/>
    </row>
    <row r="15" spans="1:44" ht="15.5" x14ac:dyDescent="0.35">
      <c r="A15" s="416"/>
      <c r="B15" s="416"/>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c r="AO15" s="416"/>
      <c r="AP15" s="416"/>
      <c r="AQ15" s="416"/>
    </row>
    <row r="17" spans="1:6" ht="15.5" x14ac:dyDescent="0.35">
      <c r="F17" s="18"/>
    </row>
    <row r="18" spans="1:6" ht="15.5" x14ac:dyDescent="0.35">
      <c r="F18" s="18"/>
    </row>
    <row r="19" spans="1:6" ht="15.5" x14ac:dyDescent="0.35">
      <c r="F19" s="18"/>
    </row>
    <row r="20" spans="1:6" ht="15.5" x14ac:dyDescent="0.35">
      <c r="F20" s="18"/>
    </row>
    <row r="21" spans="1:6" ht="15.5" x14ac:dyDescent="0.35">
      <c r="F21" s="18"/>
    </row>
    <row r="22" spans="1:6" x14ac:dyDescent="0.35">
      <c r="C22" s="6"/>
      <c r="D22" s="6"/>
      <c r="E22" s="6"/>
    </row>
    <row r="23" spans="1:6" ht="15.5" x14ac:dyDescent="0.35">
      <c r="A23" s="321"/>
    </row>
    <row r="24" spans="1:6" x14ac:dyDescent="0.35">
      <c r="B24" s="6"/>
    </row>
    <row r="25" spans="1:6" x14ac:dyDescent="0.35">
      <c r="B25" s="6"/>
    </row>
    <row r="26" spans="1:6" x14ac:dyDescent="0.35">
      <c r="B26" s="6"/>
    </row>
    <row r="27" spans="1:6" x14ac:dyDescent="0.35">
      <c r="B27" s="6"/>
    </row>
    <row r="28" spans="1:6" x14ac:dyDescent="0.35">
      <c r="B28" s="6"/>
    </row>
    <row r="29" spans="1:6" x14ac:dyDescent="0.35">
      <c r="B29" s="6"/>
    </row>
    <row r="30" spans="1:6" x14ac:dyDescent="0.35">
      <c r="B30" s="6"/>
    </row>
    <row r="31" spans="1:6" x14ac:dyDescent="0.35">
      <c r="B31" s="6"/>
    </row>
    <row r="32" spans="1:6" x14ac:dyDescent="0.35">
      <c r="B32" s="6"/>
    </row>
    <row r="33" spans="2:2" x14ac:dyDescent="0.35">
      <c r="B33" s="6"/>
    </row>
    <row r="34" spans="2:2" x14ac:dyDescent="0.35">
      <c r="B34" s="6"/>
    </row>
    <row r="35" spans="2:2" x14ac:dyDescent="0.35">
      <c r="B35" s="6"/>
    </row>
    <row r="36" spans="2:2" x14ac:dyDescent="0.35">
      <c r="B36" s="6"/>
    </row>
    <row r="37" spans="2:2" x14ac:dyDescent="0.35">
      <c r="B37" s="6"/>
    </row>
    <row r="38" spans="2:2" x14ac:dyDescent="0.35">
      <c r="B38" s="6"/>
    </row>
    <row r="39" spans="2:2" x14ac:dyDescent="0.35">
      <c r="B39" s="6"/>
    </row>
    <row r="40" spans="2:2" x14ac:dyDescent="0.35">
      <c r="B40" s="6"/>
    </row>
    <row r="41" spans="2:2" x14ac:dyDescent="0.35">
      <c r="B41" s="6"/>
    </row>
    <row r="42" spans="2:2" x14ac:dyDescent="0.35">
      <c r="B42" s="6"/>
    </row>
    <row r="43" spans="2:2" x14ac:dyDescent="0.35">
      <c r="B43" s="6"/>
    </row>
    <row r="44" spans="2:2" x14ac:dyDescent="0.35">
      <c r="B44" s="6"/>
    </row>
    <row r="45" spans="2:2" x14ac:dyDescent="0.35">
      <c r="B45" s="6"/>
    </row>
    <row r="46" spans="2:2" x14ac:dyDescent="0.35">
      <c r="B46" s="6"/>
    </row>
    <row r="47" spans="2:2" x14ac:dyDescent="0.35">
      <c r="B47" s="6"/>
    </row>
    <row r="48" spans="2:2" x14ac:dyDescent="0.35">
      <c r="B48" s="6"/>
    </row>
    <row r="49" spans="2:2" x14ac:dyDescent="0.35">
      <c r="B49" s="6"/>
    </row>
    <row r="50" spans="2:2" x14ac:dyDescent="0.35">
      <c r="B50" s="6"/>
    </row>
    <row r="51" spans="2:2" x14ac:dyDescent="0.35">
      <c r="B51" s="6"/>
    </row>
    <row r="52" spans="2:2" x14ac:dyDescent="0.35">
      <c r="B52" s="6"/>
    </row>
    <row r="53" spans="2:2" x14ac:dyDescent="0.35">
      <c r="B53" s="6"/>
    </row>
    <row r="54" spans="2:2" x14ac:dyDescent="0.35">
      <c r="B54" s="6"/>
    </row>
    <row r="55" spans="2:2" x14ac:dyDescent="0.35">
      <c r="B55" s="6"/>
    </row>
    <row r="56" spans="2:2" x14ac:dyDescent="0.35">
      <c r="B56" s="6"/>
    </row>
    <row r="57" spans="2:2" x14ac:dyDescent="0.35">
      <c r="B57" s="6"/>
    </row>
    <row r="58" spans="2:2" x14ac:dyDescent="0.35">
      <c r="B58" s="6"/>
    </row>
    <row r="59" spans="2:2" x14ac:dyDescent="0.35">
      <c r="B59" s="6"/>
    </row>
  </sheetData>
  <sortState xmlns:xlrd2="http://schemas.microsoft.com/office/spreadsheetml/2017/richdata2" ref="B18:B59">
    <sortCondition ref="B18:B59"/>
  </sortState>
  <phoneticPr fontId="51" type="noConversion"/>
  <hyperlinks>
    <hyperlink ref="A5" r:id="rId1" location="plug-in-vehicles" xr:uid="{00000000-0004-0000-1300-000000000000}"/>
    <hyperlink ref="A11" location="Contents!A1" display="Return to Contents Page" xr:uid="{00000000-0004-0000-1300-000002000000}"/>
  </hyperlinks>
  <pageMargins left="0.25" right="0.25" top="0.75" bottom="0.75" header="0.3" footer="0.3"/>
  <pageSetup paperSize="9" scale="71" orientation="landscape"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AI12"/>
  <sheetViews>
    <sheetView workbookViewId="0"/>
  </sheetViews>
  <sheetFormatPr defaultColWidth="11.453125" defaultRowHeight="14.5" x14ac:dyDescent="0.35"/>
  <cols>
    <col min="1" max="2" width="23.1796875" customWidth="1"/>
    <col min="29" max="29" width="10.26953125" customWidth="1"/>
    <col min="30" max="30" width="9.7265625" customWidth="1"/>
    <col min="31" max="31" width="8.81640625" customWidth="1"/>
    <col min="32" max="32" width="9.1796875" customWidth="1"/>
    <col min="33" max="33" width="8" customWidth="1"/>
    <col min="34" max="34" width="8.453125" customWidth="1"/>
    <col min="35" max="35" width="8.81640625" customWidth="1"/>
  </cols>
  <sheetData>
    <row r="1" spans="1:35" ht="17" x14ac:dyDescent="0.4">
      <c r="A1" s="298" t="s">
        <v>292</v>
      </c>
      <c r="B1" s="39"/>
    </row>
    <row r="2" spans="1:35" s="8" customFormat="1" ht="15.5" x14ac:dyDescent="0.35">
      <c r="A2" s="8" t="s">
        <v>496</v>
      </c>
      <c r="B2" s="39"/>
    </row>
    <row r="3" spans="1:35" s="8" customFormat="1" x14ac:dyDescent="0.35">
      <c r="A3" s="8" t="s">
        <v>277</v>
      </c>
    </row>
    <row r="4" spans="1:35" s="8" customFormat="1" x14ac:dyDescent="0.35">
      <c r="A4" s="8" t="s">
        <v>0</v>
      </c>
    </row>
    <row r="5" spans="1:35" s="8" customFormat="1" x14ac:dyDescent="0.35">
      <c r="A5" s="299" t="s">
        <v>252</v>
      </c>
    </row>
    <row r="6" spans="1:35" s="8" customFormat="1" ht="15.5" x14ac:dyDescent="0.35">
      <c r="A6" s="391" t="s">
        <v>314</v>
      </c>
      <c r="B6" s="392" t="s">
        <v>20</v>
      </c>
      <c r="C6" s="152" t="s">
        <v>240</v>
      </c>
      <c r="D6" s="152" t="s">
        <v>241</v>
      </c>
      <c r="E6" s="152" t="s">
        <v>242</v>
      </c>
      <c r="F6" s="152" t="s">
        <v>243</v>
      </c>
      <c r="G6" s="152" t="s">
        <v>244</v>
      </c>
      <c r="H6" s="152" t="s">
        <v>245</v>
      </c>
      <c r="I6" s="152" t="s">
        <v>246</v>
      </c>
      <c r="J6" s="152" t="s">
        <v>247</v>
      </c>
      <c r="K6" s="152" t="s">
        <v>221</v>
      </c>
      <c r="L6" s="152" t="s">
        <v>222</v>
      </c>
      <c r="M6" s="152" t="s">
        <v>223</v>
      </c>
      <c r="N6" s="152" t="s">
        <v>224</v>
      </c>
      <c r="O6" s="152" t="s">
        <v>225</v>
      </c>
      <c r="P6" s="152" t="s">
        <v>226</v>
      </c>
      <c r="Q6" s="152" t="s">
        <v>227</v>
      </c>
      <c r="R6" s="152" t="s">
        <v>228</v>
      </c>
      <c r="S6" s="152" t="s">
        <v>229</v>
      </c>
      <c r="T6" s="152" t="s">
        <v>230</v>
      </c>
      <c r="U6" s="152" t="s">
        <v>231</v>
      </c>
      <c r="V6" s="152" t="s">
        <v>232</v>
      </c>
      <c r="W6" s="152" t="s">
        <v>233</v>
      </c>
      <c r="X6" s="152" t="s">
        <v>234</v>
      </c>
      <c r="Y6" s="152" t="s">
        <v>235</v>
      </c>
      <c r="Z6" s="152" t="s">
        <v>236</v>
      </c>
      <c r="AA6" s="152" t="s">
        <v>147</v>
      </c>
      <c r="AB6" s="152" t="s">
        <v>148</v>
      </c>
      <c r="AC6" s="152" t="s">
        <v>149</v>
      </c>
      <c r="AD6" s="152" t="s">
        <v>237</v>
      </c>
      <c r="AE6" s="153" t="s">
        <v>238</v>
      </c>
      <c r="AF6" s="393" t="s">
        <v>239</v>
      </c>
      <c r="AG6" s="264" t="s">
        <v>248</v>
      </c>
      <c r="AH6" s="398" t="s">
        <v>249</v>
      </c>
      <c r="AI6" s="247" t="s">
        <v>374</v>
      </c>
    </row>
    <row r="7" spans="1:35" s="8" customFormat="1" ht="32.25" customHeight="1" x14ac:dyDescent="0.35">
      <c r="A7" s="300" t="s">
        <v>128</v>
      </c>
      <c r="B7" s="301" t="s">
        <v>253</v>
      </c>
      <c r="C7" s="302">
        <v>1927.395023298162</v>
      </c>
      <c r="D7" s="303">
        <v>1891.2480938798858</v>
      </c>
      <c r="E7" s="303">
        <v>1916.0837756501196</v>
      </c>
      <c r="F7" s="303">
        <v>1916.5851001550366</v>
      </c>
      <c r="G7" s="303">
        <v>1925.3131007722257</v>
      </c>
      <c r="H7" s="303">
        <v>1909.9017602933891</v>
      </c>
      <c r="I7" s="303">
        <v>1925.1820816698885</v>
      </c>
      <c r="J7" s="303">
        <v>1776.2615958119982</v>
      </c>
      <c r="K7" s="303">
        <v>1751.6641325049827</v>
      </c>
      <c r="L7" s="303">
        <v>1793.9723885781113</v>
      </c>
      <c r="M7" s="303">
        <v>1723.262375808665</v>
      </c>
      <c r="N7" s="303">
        <v>1649.0164004413273</v>
      </c>
      <c r="O7" s="303">
        <v>1635.6317146997214</v>
      </c>
      <c r="P7" s="303">
        <v>1668.847752497426</v>
      </c>
      <c r="Q7" s="303">
        <v>1623.464873580378</v>
      </c>
      <c r="R7" s="303">
        <v>1550.7149512519857</v>
      </c>
      <c r="S7" s="303">
        <v>1458.6336824181064</v>
      </c>
      <c r="T7" s="303">
        <v>1362.5653981289474</v>
      </c>
      <c r="U7" s="303">
        <v>1353.5719971202079</v>
      </c>
      <c r="V7" s="303">
        <v>1370.9794809172563</v>
      </c>
      <c r="W7" s="303">
        <v>1348.6759496480656</v>
      </c>
      <c r="X7" s="303">
        <v>1280.1355004959905</v>
      </c>
      <c r="Y7" s="303">
        <v>1294.4334809435097</v>
      </c>
      <c r="Z7" s="303">
        <v>1384.1612615318654</v>
      </c>
      <c r="AA7" s="303">
        <v>1336.3785897069595</v>
      </c>
      <c r="AB7" s="303">
        <v>1289</v>
      </c>
      <c r="AC7" s="303">
        <v>1288</v>
      </c>
      <c r="AD7" s="303">
        <v>1272</v>
      </c>
      <c r="AE7" s="304">
        <v>1279</v>
      </c>
      <c r="AF7" s="305">
        <v>1240</v>
      </c>
      <c r="AG7" s="306">
        <v>1215</v>
      </c>
      <c r="AH7" s="399">
        <v>1214</v>
      </c>
      <c r="AI7" s="400">
        <v>1155</v>
      </c>
    </row>
    <row r="8" spans="1:35" x14ac:dyDescent="0.35">
      <c r="A8" s="8" t="s">
        <v>69</v>
      </c>
      <c r="B8" s="299"/>
    </row>
    <row r="9" spans="1:35" x14ac:dyDescent="0.35">
      <c r="A9" s="8" t="s">
        <v>275</v>
      </c>
      <c r="B9" s="299"/>
    </row>
    <row r="10" spans="1:35" x14ac:dyDescent="0.35">
      <c r="A10" s="299" t="s">
        <v>262</v>
      </c>
    </row>
    <row r="11" spans="1:35" x14ac:dyDescent="0.35">
      <c r="A11" s="19"/>
      <c r="B11" s="19"/>
    </row>
    <row r="12" spans="1:35" x14ac:dyDescent="0.35">
      <c r="A12" t="s">
        <v>478</v>
      </c>
    </row>
  </sheetData>
  <hyperlinks>
    <hyperlink ref="A5" r:id="rId1" xr:uid="{00000000-0004-0000-1400-000000000000}"/>
    <hyperlink ref="A10" location="Contents!A1" display="Return to Contents Page" xr:uid="{00000000-0004-0000-1400-000001000000}"/>
  </hyperlinks>
  <pageMargins left="0.25" right="0.25" top="0.75" bottom="0.75" header="0.3" footer="0.3"/>
  <pageSetup paperSize="9" scale="72" orientation="landscape"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AT24"/>
  <sheetViews>
    <sheetView workbookViewId="0"/>
  </sheetViews>
  <sheetFormatPr defaultColWidth="11.453125" defaultRowHeight="14.5" x14ac:dyDescent="0.35"/>
  <cols>
    <col min="1" max="1" width="17.54296875" customWidth="1"/>
    <col min="44" max="44" width="11.453125" customWidth="1"/>
    <col min="46" max="46" width="12.7265625" customWidth="1"/>
  </cols>
  <sheetData>
    <row r="1" spans="1:46" ht="17" x14ac:dyDescent="0.35">
      <c r="A1" s="272" t="s">
        <v>293</v>
      </c>
    </row>
    <row r="2" spans="1:46" s="8" customFormat="1" x14ac:dyDescent="0.35">
      <c r="A2" s="93" t="s">
        <v>492</v>
      </c>
    </row>
    <row r="3" spans="1:46" s="8" customFormat="1" x14ac:dyDescent="0.35">
      <c r="A3" s="8" t="s">
        <v>277</v>
      </c>
      <c r="D3" s="98"/>
      <c r="G3" s="9"/>
    </row>
    <row r="4" spans="1:46" x14ac:dyDescent="0.35">
      <c r="A4" s="14" t="s">
        <v>166</v>
      </c>
      <c r="B4" s="112" t="s">
        <v>498</v>
      </c>
    </row>
    <row r="5" spans="1:46" x14ac:dyDescent="0.35">
      <c r="A5" t="s">
        <v>457</v>
      </c>
      <c r="B5" s="112"/>
      <c r="C5" s="112"/>
      <c r="D5" s="112"/>
      <c r="E5" s="105"/>
      <c r="F5" s="105"/>
      <c r="G5" s="105"/>
      <c r="H5" s="105"/>
      <c r="I5" s="105"/>
      <c r="J5" s="105"/>
      <c r="K5" s="105"/>
      <c r="L5" s="105"/>
      <c r="M5" s="105"/>
      <c r="N5" s="105"/>
      <c r="O5" s="105"/>
    </row>
    <row r="6" spans="1:46" s="8" customFormat="1" ht="15.5" x14ac:dyDescent="0.35">
      <c r="A6" s="221" t="s">
        <v>347</v>
      </c>
      <c r="B6" s="292" t="s">
        <v>76</v>
      </c>
      <c r="C6" s="292" t="s">
        <v>77</v>
      </c>
      <c r="D6" s="292" t="s">
        <v>78</v>
      </c>
      <c r="E6" s="292" t="s">
        <v>79</v>
      </c>
      <c r="F6" s="292" t="s">
        <v>80</v>
      </c>
      <c r="G6" s="292" t="s">
        <v>81</v>
      </c>
      <c r="H6" s="292" t="s">
        <v>82</v>
      </c>
      <c r="I6" s="292" t="s">
        <v>83</v>
      </c>
      <c r="J6" s="292" t="s">
        <v>84</v>
      </c>
      <c r="K6" s="292" t="s">
        <v>85</v>
      </c>
      <c r="L6" s="292" t="s">
        <v>86</v>
      </c>
      <c r="M6" s="292" t="s">
        <v>87</v>
      </c>
      <c r="N6" s="292" t="s">
        <v>88</v>
      </c>
      <c r="O6" s="292" t="s">
        <v>89</v>
      </c>
      <c r="P6" s="292" t="s">
        <v>90</v>
      </c>
      <c r="Q6" s="292" t="s">
        <v>91</v>
      </c>
      <c r="R6" s="292" t="s">
        <v>92</v>
      </c>
      <c r="S6" s="292" t="s">
        <v>93</v>
      </c>
      <c r="T6" s="292" t="s">
        <v>94</v>
      </c>
      <c r="U6" s="292" t="s">
        <v>95</v>
      </c>
      <c r="V6" s="292" t="s">
        <v>96</v>
      </c>
      <c r="W6" s="292" t="s">
        <v>101</v>
      </c>
      <c r="X6" s="292" t="s">
        <v>97</v>
      </c>
      <c r="Y6" s="292" t="s">
        <v>98</v>
      </c>
      <c r="Z6" s="292" t="s">
        <v>99</v>
      </c>
      <c r="AA6" s="292" t="s">
        <v>100</v>
      </c>
      <c r="AB6" s="292" t="s">
        <v>14</v>
      </c>
      <c r="AC6" s="292" t="s">
        <v>15</v>
      </c>
      <c r="AD6" s="292" t="s">
        <v>16</v>
      </c>
      <c r="AE6" s="292" t="s">
        <v>17</v>
      </c>
      <c r="AF6" s="292" t="s">
        <v>7</v>
      </c>
      <c r="AG6" s="292" t="s">
        <v>8</v>
      </c>
      <c r="AH6" s="292" t="s">
        <v>9</v>
      </c>
      <c r="AI6" s="292" t="s">
        <v>18</v>
      </c>
      <c r="AJ6" s="292" t="s">
        <v>54</v>
      </c>
      <c r="AK6" s="292" t="s">
        <v>125</v>
      </c>
      <c r="AL6" s="292" t="s">
        <v>127</v>
      </c>
      <c r="AM6" s="292" t="s">
        <v>134</v>
      </c>
      <c r="AN6" s="292" t="s">
        <v>140</v>
      </c>
      <c r="AO6" s="292" t="s">
        <v>163</v>
      </c>
      <c r="AP6" s="293" t="s">
        <v>173</v>
      </c>
      <c r="AQ6" s="294" t="s">
        <v>267</v>
      </c>
      <c r="AR6" s="294" t="s">
        <v>362</v>
      </c>
      <c r="AS6" s="387" t="s">
        <v>458</v>
      </c>
      <c r="AT6" s="409" t="s">
        <v>487</v>
      </c>
    </row>
    <row r="7" spans="1:46" s="8" customFormat="1" ht="15.5" x14ac:dyDescent="0.35">
      <c r="A7" s="68" t="s">
        <v>70</v>
      </c>
      <c r="B7" s="83">
        <v>668.18</v>
      </c>
      <c r="C7" s="83">
        <v>766.59999999999991</v>
      </c>
      <c r="D7" s="83">
        <v>636.24</v>
      </c>
      <c r="E7" s="83">
        <v>636.44000000000005</v>
      </c>
      <c r="F7" s="83">
        <v>721</v>
      </c>
      <c r="G7" s="83">
        <v>625.1</v>
      </c>
      <c r="H7" s="83">
        <v>630.28</v>
      </c>
      <c r="I7" s="83">
        <v>654.96</v>
      </c>
      <c r="J7" s="83">
        <v>624.39</v>
      </c>
      <c r="K7" s="83">
        <v>1419.9</v>
      </c>
      <c r="L7" s="83">
        <v>1036</v>
      </c>
      <c r="M7" s="83">
        <v>695.4</v>
      </c>
      <c r="N7" s="83">
        <v>1059.24</v>
      </c>
      <c r="O7" s="83">
        <v>914.84999999999991</v>
      </c>
      <c r="P7" s="83">
        <v>538.44000000000005</v>
      </c>
      <c r="Q7" s="83">
        <v>708.61999999999989</v>
      </c>
      <c r="R7" s="83">
        <v>489</v>
      </c>
      <c r="S7" s="83">
        <v>351.48</v>
      </c>
      <c r="T7" s="83">
        <v>402.92</v>
      </c>
      <c r="U7" s="83">
        <v>387.48</v>
      </c>
      <c r="V7" s="83">
        <v>217</v>
      </c>
      <c r="W7" s="83">
        <v>198.6</v>
      </c>
      <c r="X7" s="83">
        <v>187</v>
      </c>
      <c r="Y7" s="83">
        <v>130</v>
      </c>
      <c r="Z7" s="83">
        <v>34</v>
      </c>
      <c r="AA7" s="83">
        <v>43</v>
      </c>
      <c r="AB7" s="83">
        <v>34</v>
      </c>
      <c r="AC7" s="83">
        <v>56</v>
      </c>
      <c r="AD7" s="83">
        <v>20</v>
      </c>
      <c r="AE7" s="83">
        <v>3</v>
      </c>
      <c r="AF7" s="83">
        <v>21</v>
      </c>
      <c r="AG7" s="83">
        <v>20</v>
      </c>
      <c r="AH7" s="83">
        <v>6</v>
      </c>
      <c r="AI7" s="83">
        <v>37</v>
      </c>
      <c r="AJ7" s="83">
        <v>21</v>
      </c>
      <c r="AK7" s="83">
        <v>2</v>
      </c>
      <c r="AL7" s="83">
        <v>75</v>
      </c>
      <c r="AM7" s="83">
        <v>109</v>
      </c>
      <c r="AN7" s="83">
        <v>99</v>
      </c>
      <c r="AO7" s="83">
        <v>57.999999999999993</v>
      </c>
      <c r="AP7" s="202">
        <v>65</v>
      </c>
      <c r="AQ7" s="202">
        <v>92</v>
      </c>
      <c r="AR7" s="202">
        <v>72</v>
      </c>
      <c r="AS7" s="202">
        <v>41</v>
      </c>
      <c r="AT7" s="76">
        <v>124</v>
      </c>
    </row>
    <row r="8" spans="1:46" s="8" customFormat="1" ht="15.5" x14ac:dyDescent="0.35">
      <c r="A8" s="68" t="s">
        <v>71</v>
      </c>
      <c r="B8" s="83">
        <v>97.820000000000007</v>
      </c>
      <c r="C8" s="83">
        <v>143.4</v>
      </c>
      <c r="D8" s="83">
        <v>34.76</v>
      </c>
      <c r="E8" s="83">
        <v>58.560000000000095</v>
      </c>
      <c r="F8" s="83">
        <v>83</v>
      </c>
      <c r="G8" s="83">
        <v>73.899999999999991</v>
      </c>
      <c r="H8" s="83">
        <v>202.71999999999997</v>
      </c>
      <c r="I8" s="83">
        <v>260.04000000000008</v>
      </c>
      <c r="J8" s="83">
        <v>138.61000000000001</v>
      </c>
      <c r="K8" s="83">
        <v>206.1</v>
      </c>
      <c r="L8" s="83">
        <v>184</v>
      </c>
      <c r="M8" s="83">
        <v>196.6</v>
      </c>
      <c r="N8" s="83">
        <v>245.76</v>
      </c>
      <c r="O8" s="83">
        <v>358.15000000000003</v>
      </c>
      <c r="P8" s="83">
        <v>356.56</v>
      </c>
      <c r="Q8" s="83">
        <v>261.38</v>
      </c>
      <c r="R8" s="83">
        <v>266</v>
      </c>
      <c r="S8" s="83">
        <v>261.52000000000004</v>
      </c>
      <c r="T8" s="83">
        <v>337.08</v>
      </c>
      <c r="U8" s="83">
        <v>446.52</v>
      </c>
      <c r="V8" s="83">
        <v>457.99999999999994</v>
      </c>
      <c r="W8" s="83">
        <v>492</v>
      </c>
      <c r="X8" s="83">
        <v>405</v>
      </c>
      <c r="Y8" s="83">
        <v>373</v>
      </c>
      <c r="Z8" s="83">
        <v>320.60000000000002</v>
      </c>
      <c r="AA8" s="83">
        <v>563</v>
      </c>
      <c r="AB8" s="83">
        <v>451</v>
      </c>
      <c r="AC8" s="83">
        <v>496</v>
      </c>
      <c r="AD8" s="83">
        <v>269</v>
      </c>
      <c r="AE8" s="83">
        <v>211</v>
      </c>
      <c r="AF8" s="83">
        <v>231</v>
      </c>
      <c r="AG8" s="83">
        <v>293</v>
      </c>
      <c r="AH8" s="83">
        <v>247</v>
      </c>
      <c r="AI8" s="83">
        <v>253</v>
      </c>
      <c r="AJ8" s="83">
        <v>187</v>
      </c>
      <c r="AK8" s="83">
        <v>52</v>
      </c>
      <c r="AL8" s="83">
        <v>133</v>
      </c>
      <c r="AM8" s="83">
        <v>101</v>
      </c>
      <c r="AN8" s="83">
        <v>139</v>
      </c>
      <c r="AO8" s="83">
        <v>144</v>
      </c>
      <c r="AP8" s="202">
        <v>219</v>
      </c>
      <c r="AQ8" s="202">
        <v>447.77</v>
      </c>
      <c r="AR8" s="202">
        <v>380</v>
      </c>
      <c r="AS8" s="202">
        <v>393</v>
      </c>
      <c r="AT8" s="76">
        <v>378</v>
      </c>
    </row>
    <row r="9" spans="1:46" s="8" customFormat="1" ht="15.5" x14ac:dyDescent="0.35">
      <c r="A9" s="222" t="s">
        <v>5</v>
      </c>
      <c r="B9" s="223">
        <v>766</v>
      </c>
      <c r="C9" s="223">
        <v>909.99999999999989</v>
      </c>
      <c r="D9" s="223">
        <v>671</v>
      </c>
      <c r="E9" s="224">
        <v>695.00000000000011</v>
      </c>
      <c r="F9" s="223">
        <v>804</v>
      </c>
      <c r="G9" s="223">
        <v>699</v>
      </c>
      <c r="H9" s="223">
        <v>833</v>
      </c>
      <c r="I9" s="224">
        <v>915.00000000000011</v>
      </c>
      <c r="J9" s="223">
        <v>763</v>
      </c>
      <c r="K9" s="223">
        <v>1626</v>
      </c>
      <c r="L9" s="223">
        <v>1220</v>
      </c>
      <c r="M9" s="224">
        <v>892</v>
      </c>
      <c r="N9" s="223">
        <v>1305</v>
      </c>
      <c r="O9" s="223">
        <v>1273</v>
      </c>
      <c r="P9" s="223">
        <v>895</v>
      </c>
      <c r="Q9" s="224">
        <v>969.99999999999989</v>
      </c>
      <c r="R9" s="223">
        <v>755</v>
      </c>
      <c r="S9" s="223">
        <v>613</v>
      </c>
      <c r="T9" s="223">
        <v>740</v>
      </c>
      <c r="U9" s="223">
        <v>834</v>
      </c>
      <c r="V9" s="223">
        <v>675</v>
      </c>
      <c r="W9" s="223">
        <v>690.6</v>
      </c>
      <c r="X9" s="223">
        <v>592</v>
      </c>
      <c r="Y9" s="223">
        <v>503</v>
      </c>
      <c r="Z9" s="223">
        <v>354.6</v>
      </c>
      <c r="AA9" s="223">
        <v>606</v>
      </c>
      <c r="AB9" s="223">
        <v>485</v>
      </c>
      <c r="AC9" s="223">
        <v>552</v>
      </c>
      <c r="AD9" s="223">
        <v>289</v>
      </c>
      <c r="AE9" s="223">
        <v>214</v>
      </c>
      <c r="AF9" s="223">
        <v>252</v>
      </c>
      <c r="AG9" s="223">
        <v>313</v>
      </c>
      <c r="AH9" s="223">
        <v>253</v>
      </c>
      <c r="AI9" s="223">
        <v>290</v>
      </c>
      <c r="AJ9" s="223">
        <v>208</v>
      </c>
      <c r="AK9" s="223">
        <v>54</v>
      </c>
      <c r="AL9" s="223">
        <v>208</v>
      </c>
      <c r="AM9" s="223">
        <v>210</v>
      </c>
      <c r="AN9" s="223">
        <v>238</v>
      </c>
      <c r="AO9" s="223">
        <v>202</v>
      </c>
      <c r="AP9" s="225">
        <v>284</v>
      </c>
      <c r="AQ9" s="225">
        <v>539.77</v>
      </c>
      <c r="AR9" s="225">
        <v>452</v>
      </c>
      <c r="AS9" s="225">
        <v>434</v>
      </c>
      <c r="AT9" s="413">
        <v>502</v>
      </c>
    </row>
    <row r="10" spans="1:46" x14ac:dyDescent="0.35">
      <c r="A10" s="386" t="s">
        <v>69</v>
      </c>
      <c r="B10" s="2"/>
    </row>
    <row r="11" spans="1:46" x14ac:dyDescent="0.35">
      <c r="A11" s="386" t="s">
        <v>272</v>
      </c>
      <c r="B11" s="2"/>
    </row>
    <row r="12" spans="1:46" ht="15.5" x14ac:dyDescent="0.35">
      <c r="A12" s="112" t="s">
        <v>262</v>
      </c>
      <c r="B12" s="2"/>
      <c r="AI12" s="412"/>
    </row>
    <row r="13" spans="1:46" ht="15.5" x14ac:dyDescent="0.35">
      <c r="A13" s="3"/>
      <c r="B13" s="2"/>
      <c r="AQ13" s="322"/>
    </row>
    <row r="14" spans="1:46" ht="15.5" x14ac:dyDescent="0.35">
      <c r="A14" s="3"/>
      <c r="B14" s="2"/>
      <c r="AQ14" s="322"/>
    </row>
    <row r="15" spans="1:46" ht="15.5" x14ac:dyDescent="0.35">
      <c r="B15" s="2"/>
      <c r="AI15" s="412"/>
    </row>
    <row r="16" spans="1:46" x14ac:dyDescent="0.35">
      <c r="A16" s="3"/>
      <c r="B16" s="2"/>
    </row>
    <row r="17" spans="1:4" x14ac:dyDescent="0.35">
      <c r="A17" s="3"/>
      <c r="B17" s="2"/>
    </row>
    <row r="18" spans="1:4" x14ac:dyDescent="0.35">
      <c r="A18" s="3"/>
      <c r="B18" s="2"/>
    </row>
    <row r="19" spans="1:4" x14ac:dyDescent="0.35">
      <c r="A19" s="3"/>
      <c r="B19" s="3"/>
      <c r="C19" s="3"/>
    </row>
    <row r="20" spans="1:4" x14ac:dyDescent="0.35">
      <c r="A20" s="3"/>
      <c r="B20" s="3"/>
      <c r="C20" s="3"/>
    </row>
    <row r="23" spans="1:4" x14ac:dyDescent="0.35">
      <c r="A23" s="14"/>
      <c r="B23" s="15"/>
      <c r="C23" s="15"/>
      <c r="D23" s="15"/>
    </row>
    <row r="24" spans="1:4" x14ac:dyDescent="0.35">
      <c r="B24" s="1"/>
      <c r="C24" s="1"/>
      <c r="D24" s="1"/>
    </row>
  </sheetData>
  <phoneticPr fontId="51" type="noConversion"/>
  <hyperlinks>
    <hyperlink ref="A12" location="Contents!A1" display="Return to Contents Page" xr:uid="{00000000-0004-0000-1500-000001000000}"/>
    <hyperlink ref="B4" r:id="rId1" display="https://view.officeapps.live.com/op/view.aspx?src=https%3A%2F%2Fcdn.forestresearch.gov.uk%2F2025%2F06%2Fnew_planting_restocking_2025-06-26.ods&amp;wdOrigin=BROWSELINK" xr:uid="{7A0DFEDE-1D4A-46A9-A48C-FF4936E16E0A}"/>
  </hyperlinks>
  <pageMargins left="0.25" right="0.25" top="0.75" bottom="0.75" header="0.3" footer="0.3"/>
  <pageSetup paperSize="9" scale="59" orientation="landscape"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AI15"/>
  <sheetViews>
    <sheetView workbookViewId="0"/>
  </sheetViews>
  <sheetFormatPr defaultColWidth="11.453125" defaultRowHeight="14.5" x14ac:dyDescent="0.35"/>
  <cols>
    <col min="1" max="1" width="22.54296875" customWidth="1"/>
    <col min="2" max="2" width="10.1796875" customWidth="1"/>
  </cols>
  <sheetData>
    <row r="1" spans="1:35" ht="17" x14ac:dyDescent="0.4">
      <c r="A1" s="269" t="s">
        <v>294</v>
      </c>
      <c r="B1" s="39"/>
    </row>
    <row r="2" spans="1:35" s="8" customFormat="1" ht="15.5" x14ac:dyDescent="0.35">
      <c r="A2" s="8" t="s">
        <v>494</v>
      </c>
      <c r="B2" s="39"/>
    </row>
    <row r="3" spans="1:35" s="8" customFormat="1" x14ac:dyDescent="0.35">
      <c r="A3" s="8" t="s">
        <v>277</v>
      </c>
    </row>
    <row r="4" spans="1:35" s="8" customFormat="1" x14ac:dyDescent="0.35">
      <c r="A4" s="8" t="s">
        <v>166</v>
      </c>
    </row>
    <row r="5" spans="1:35" s="8" customFormat="1" x14ac:dyDescent="0.35">
      <c r="A5" s="8" t="s">
        <v>302</v>
      </c>
    </row>
    <row r="6" spans="1:35" s="8" customFormat="1" ht="15.5" x14ac:dyDescent="0.35">
      <c r="A6" s="157" t="s">
        <v>311</v>
      </c>
      <c r="B6" s="157" t="s">
        <v>20</v>
      </c>
      <c r="C6" s="152" t="s">
        <v>241</v>
      </c>
      <c r="D6" s="152" t="s">
        <v>242</v>
      </c>
      <c r="E6" s="152" t="s">
        <v>243</v>
      </c>
      <c r="F6" s="152" t="s">
        <v>244</v>
      </c>
      <c r="G6" s="152" t="s">
        <v>245</v>
      </c>
      <c r="H6" s="152" t="s">
        <v>246</v>
      </c>
      <c r="I6" s="152" t="s">
        <v>247</v>
      </c>
      <c r="J6" s="152" t="s">
        <v>221</v>
      </c>
      <c r="K6" s="152" t="s">
        <v>222</v>
      </c>
      <c r="L6" s="152" t="s">
        <v>223</v>
      </c>
      <c r="M6" s="152" t="s">
        <v>224</v>
      </c>
      <c r="N6" s="152" t="s">
        <v>225</v>
      </c>
      <c r="O6" s="152" t="s">
        <v>226</v>
      </c>
      <c r="P6" s="152" t="s">
        <v>227</v>
      </c>
      <c r="Q6" s="152" t="s">
        <v>228</v>
      </c>
      <c r="R6" s="152" t="s">
        <v>229</v>
      </c>
      <c r="S6" s="152" t="s">
        <v>230</v>
      </c>
      <c r="T6" s="152" t="s">
        <v>231</v>
      </c>
      <c r="U6" s="152" t="s">
        <v>232</v>
      </c>
      <c r="V6" s="152" t="s">
        <v>233</v>
      </c>
      <c r="W6" s="152" t="s">
        <v>234</v>
      </c>
      <c r="X6" s="152" t="s">
        <v>235</v>
      </c>
      <c r="Y6" s="152" t="s">
        <v>236</v>
      </c>
      <c r="Z6" s="152" t="s">
        <v>147</v>
      </c>
      <c r="AA6" s="152" t="s">
        <v>148</v>
      </c>
      <c r="AB6" s="152" t="s">
        <v>149</v>
      </c>
      <c r="AC6" s="152" t="s">
        <v>237</v>
      </c>
      <c r="AD6" s="152" t="s">
        <v>238</v>
      </c>
      <c r="AE6" s="153" t="s">
        <v>239</v>
      </c>
      <c r="AF6" s="264" t="s">
        <v>248</v>
      </c>
      <c r="AG6" s="264" t="s">
        <v>249</v>
      </c>
      <c r="AH6" s="152" t="s">
        <v>374</v>
      </c>
      <c r="AI6" s="152" t="s">
        <v>482</v>
      </c>
    </row>
    <row r="7" spans="1:35" s="8" customFormat="1" ht="15.5" x14ac:dyDescent="0.35">
      <c r="A7" s="42" t="s">
        <v>72</v>
      </c>
      <c r="B7" s="62" t="s">
        <v>256</v>
      </c>
      <c r="C7" s="92">
        <v>166.80324122579398</v>
      </c>
      <c r="D7" s="92">
        <v>169.25557001394012</v>
      </c>
      <c r="E7" s="92">
        <v>178.33504179451208</v>
      </c>
      <c r="F7" s="92">
        <v>189.44207405557208</v>
      </c>
      <c r="G7" s="92">
        <v>196.01280775850691</v>
      </c>
      <c r="H7" s="92">
        <v>190.98555298449608</v>
      </c>
      <c r="I7" s="92">
        <v>182.74541081980979</v>
      </c>
      <c r="J7" s="92">
        <v>180.33819874205929</v>
      </c>
      <c r="K7" s="92">
        <v>180.90678245171139</v>
      </c>
      <c r="L7" s="92">
        <v>178.80977031362241</v>
      </c>
      <c r="M7" s="92">
        <v>175.41990795412417</v>
      </c>
      <c r="N7" s="92">
        <v>176.52002685053358</v>
      </c>
      <c r="O7" s="92">
        <v>178.69597084848712</v>
      </c>
      <c r="P7" s="92">
        <v>176.60927490834771</v>
      </c>
      <c r="Q7" s="92">
        <v>170.31686192484119</v>
      </c>
      <c r="R7" s="92">
        <v>165.616525697318</v>
      </c>
      <c r="S7" s="92">
        <v>161.82723305498493</v>
      </c>
      <c r="T7" s="92">
        <v>153.97729154355844</v>
      </c>
      <c r="U7" s="92">
        <v>158.72011219737908</v>
      </c>
      <c r="V7" s="92">
        <v>157.05253626719136</v>
      </c>
      <c r="W7" s="92">
        <v>165.28435682892945</v>
      </c>
      <c r="X7" s="92">
        <v>167.35638401269117</v>
      </c>
      <c r="Y7" s="92">
        <v>171.24489856990922</v>
      </c>
      <c r="Z7" s="92">
        <v>169.8942611218807</v>
      </c>
      <c r="AA7" s="92">
        <v>166.02574920280526</v>
      </c>
      <c r="AB7" s="92">
        <v>174.35613958756232</v>
      </c>
      <c r="AC7" s="92">
        <v>182.6124650159596</v>
      </c>
      <c r="AD7" s="92">
        <v>185.22138421387237</v>
      </c>
      <c r="AE7" s="226">
        <v>184.61482909141151</v>
      </c>
      <c r="AF7" s="226">
        <v>183</v>
      </c>
      <c r="AG7" s="226">
        <v>179.570287517433</v>
      </c>
      <c r="AH7" s="410">
        <v>171</v>
      </c>
      <c r="AI7" s="424">
        <v>171</v>
      </c>
    </row>
    <row r="8" spans="1:35" s="8" customFormat="1" ht="15.5" x14ac:dyDescent="0.35">
      <c r="A8" s="42" t="s">
        <v>73</v>
      </c>
      <c r="B8" s="62" t="s">
        <v>256</v>
      </c>
      <c r="C8" s="92">
        <v>27.587566411535359</v>
      </c>
      <c r="D8" s="92">
        <v>27.602140200218141</v>
      </c>
      <c r="E8" s="92">
        <v>27.860637808999424</v>
      </c>
      <c r="F8" s="92">
        <v>29.072294769895233</v>
      </c>
      <c r="G8" s="92">
        <v>31.145150381744429</v>
      </c>
      <c r="H8" s="92">
        <v>32.308108301738137</v>
      </c>
      <c r="I8" s="92">
        <v>32.518483829361422</v>
      </c>
      <c r="J8" s="92">
        <v>31.907178181183156</v>
      </c>
      <c r="K8" s="92">
        <v>31.775972510008959</v>
      </c>
      <c r="L8" s="92">
        <v>31.443536627616989</v>
      </c>
      <c r="M8" s="92">
        <v>31.60907804692113</v>
      </c>
      <c r="N8" s="92">
        <v>31.652844017086384</v>
      </c>
      <c r="O8" s="92">
        <v>32.413625828535004</v>
      </c>
      <c r="P8" s="92">
        <v>33.394758493983481</v>
      </c>
      <c r="Q8" s="92">
        <v>34.345860666751229</v>
      </c>
      <c r="R8" s="92">
        <v>35.179662874545159</v>
      </c>
      <c r="S8" s="92">
        <v>35.453429964498682</v>
      </c>
      <c r="T8" s="92">
        <v>35.586464694349246</v>
      </c>
      <c r="U8" s="92">
        <v>35.847798725227079</v>
      </c>
      <c r="V8" s="92">
        <v>36.74208189587489</v>
      </c>
      <c r="W8" s="92">
        <v>37.73745594309618</v>
      </c>
      <c r="X8" s="92">
        <v>38.094032961005645</v>
      </c>
      <c r="Y8" s="92">
        <v>38.596115475852876</v>
      </c>
      <c r="Z8" s="92">
        <v>39.537535498145822</v>
      </c>
      <c r="AA8" s="92">
        <v>40.595584204805625</v>
      </c>
      <c r="AB8" s="92">
        <v>41.423982126206766</v>
      </c>
      <c r="AC8" s="92">
        <v>42.138153569418726</v>
      </c>
      <c r="AD8" s="92">
        <v>42.861790181791527</v>
      </c>
      <c r="AE8" s="226">
        <v>43.332663796323743</v>
      </c>
      <c r="AF8" s="226">
        <v>44</v>
      </c>
      <c r="AG8" s="226">
        <v>44.301665330968682</v>
      </c>
      <c r="AH8" s="410">
        <v>45</v>
      </c>
      <c r="AI8" s="424">
        <v>46</v>
      </c>
    </row>
    <row r="9" spans="1:35" s="8" customFormat="1" ht="15.5" x14ac:dyDescent="0.35">
      <c r="A9" s="158" t="s">
        <v>74</v>
      </c>
      <c r="B9" s="158" t="s">
        <v>256</v>
      </c>
      <c r="C9" s="227">
        <f>C7-C8</f>
        <v>139.21567481425862</v>
      </c>
      <c r="D9" s="227">
        <f t="shared" ref="D9:AF9" si="0">D7-D8</f>
        <v>141.65342981372197</v>
      </c>
      <c r="E9" s="227">
        <f t="shared" si="0"/>
        <v>150.47440398551265</v>
      </c>
      <c r="F9" s="227">
        <f t="shared" si="0"/>
        <v>160.36977928567686</v>
      </c>
      <c r="G9" s="227">
        <f t="shared" si="0"/>
        <v>164.86765737676248</v>
      </c>
      <c r="H9" s="227">
        <f t="shared" si="0"/>
        <v>158.67744468275794</v>
      </c>
      <c r="I9" s="227">
        <f t="shared" si="0"/>
        <v>150.22692699044836</v>
      </c>
      <c r="J9" s="227">
        <f t="shared" si="0"/>
        <v>148.43102056087614</v>
      </c>
      <c r="K9" s="227">
        <f t="shared" si="0"/>
        <v>149.13080994170244</v>
      </c>
      <c r="L9" s="227">
        <f t="shared" si="0"/>
        <v>147.36623368600542</v>
      </c>
      <c r="M9" s="227">
        <f t="shared" si="0"/>
        <v>143.81082990720304</v>
      </c>
      <c r="N9" s="227">
        <f t="shared" si="0"/>
        <v>144.8671828334472</v>
      </c>
      <c r="O9" s="227">
        <f t="shared" si="0"/>
        <v>146.28234501995212</v>
      </c>
      <c r="P9" s="227">
        <f t="shared" si="0"/>
        <v>143.21451641436423</v>
      </c>
      <c r="Q9" s="227">
        <f t="shared" si="0"/>
        <v>135.97100125808996</v>
      </c>
      <c r="R9" s="227">
        <f t="shared" si="0"/>
        <v>130.43686282277284</v>
      </c>
      <c r="S9" s="227">
        <f t="shared" si="0"/>
        <v>126.37380309048625</v>
      </c>
      <c r="T9" s="227">
        <f t="shared" si="0"/>
        <v>118.39082684920919</v>
      </c>
      <c r="U9" s="227">
        <f t="shared" si="0"/>
        <v>122.872313472152</v>
      </c>
      <c r="V9" s="227">
        <f t="shared" si="0"/>
        <v>120.31045437131647</v>
      </c>
      <c r="W9" s="227">
        <f t="shared" si="0"/>
        <v>127.54690088583327</v>
      </c>
      <c r="X9" s="227">
        <f t="shared" si="0"/>
        <v>129.26235105168553</v>
      </c>
      <c r="Y9" s="227">
        <f t="shared" si="0"/>
        <v>132.64878309405634</v>
      </c>
      <c r="Z9" s="227">
        <f t="shared" si="0"/>
        <v>130.35672562373489</v>
      </c>
      <c r="AA9" s="227">
        <f t="shared" si="0"/>
        <v>125.43016499799964</v>
      </c>
      <c r="AB9" s="227">
        <f t="shared" si="0"/>
        <v>132.93215746135556</v>
      </c>
      <c r="AC9" s="227">
        <f t="shared" si="0"/>
        <v>140.47431144654087</v>
      </c>
      <c r="AD9" s="227">
        <f t="shared" si="0"/>
        <v>142.35959403208085</v>
      </c>
      <c r="AE9" s="227">
        <f t="shared" si="0"/>
        <v>141.28216529508776</v>
      </c>
      <c r="AF9" s="227">
        <f t="shared" si="0"/>
        <v>139</v>
      </c>
      <c r="AG9" s="326">
        <f>AG7-AG8</f>
        <v>135.26862218646431</v>
      </c>
      <c r="AH9" s="326">
        <f>AH7-AH8</f>
        <v>126</v>
      </c>
      <c r="AI9" s="326">
        <f>AI7-AI8</f>
        <v>125</v>
      </c>
    </row>
    <row r="10" spans="1:35" x14ac:dyDescent="0.35">
      <c r="A10" s="112" t="s">
        <v>262</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row>
    <row r="11" spans="1:35" x14ac:dyDescent="0.35">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G11" s="16"/>
    </row>
    <row r="12" spans="1:35" x14ac:dyDescent="0.3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row>
    <row r="13" spans="1:35" x14ac:dyDescent="0.3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row>
    <row r="14" spans="1:35" x14ac:dyDescent="0.35">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row>
    <row r="15" spans="1:35" x14ac:dyDescent="0.3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row>
  </sheetData>
  <hyperlinks>
    <hyperlink ref="A10" location="Contents!A1" display="Return to Contents Page" xr:uid="{00000000-0004-0000-1600-000000000000}"/>
  </hyperlinks>
  <pageMargins left="0.25" right="0.25" top="0.75" bottom="0.75" header="0.3" footer="0.3"/>
  <pageSetup paperSize="9" scale="68" orientation="landscape"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BFBFBF"/>
    <pageSetUpPr fitToPage="1"/>
  </sheetPr>
  <dimension ref="A1:U20"/>
  <sheetViews>
    <sheetView workbookViewId="0"/>
  </sheetViews>
  <sheetFormatPr defaultColWidth="11.453125" defaultRowHeight="14.5" x14ac:dyDescent="0.35"/>
  <cols>
    <col min="1" max="1" width="20.453125" customWidth="1"/>
    <col min="21" max="21" width="0" hidden="1" customWidth="1"/>
  </cols>
  <sheetData>
    <row r="1" spans="1:21" ht="17" x14ac:dyDescent="0.4">
      <c r="A1" s="269" t="s">
        <v>295</v>
      </c>
    </row>
    <row r="2" spans="1:21" x14ac:dyDescent="0.35">
      <c r="A2" t="s">
        <v>287</v>
      </c>
    </row>
    <row r="3" spans="1:21" ht="15.5" x14ac:dyDescent="0.35">
      <c r="A3" s="270" t="s">
        <v>296</v>
      </c>
    </row>
    <row r="4" spans="1:21" s="8" customFormat="1" x14ac:dyDescent="0.35">
      <c r="A4" s="8" t="s">
        <v>497</v>
      </c>
    </row>
    <row r="5" spans="1:21" s="8" customFormat="1" x14ac:dyDescent="0.35">
      <c r="A5" s="8" t="s">
        <v>166</v>
      </c>
    </row>
    <row r="6" spans="1:21" s="8" customFormat="1" x14ac:dyDescent="0.35">
      <c r="A6" s="37" t="s">
        <v>302</v>
      </c>
    </row>
    <row r="7" spans="1:21" s="8" customFormat="1" ht="15.5" x14ac:dyDescent="0.35">
      <c r="A7" s="276" t="s">
        <v>348</v>
      </c>
      <c r="B7" s="240" t="s">
        <v>20</v>
      </c>
      <c r="C7" s="247" t="s">
        <v>228</v>
      </c>
      <c r="D7" s="152" t="s">
        <v>229</v>
      </c>
      <c r="E7" s="152" t="s">
        <v>230</v>
      </c>
      <c r="F7" s="152" t="s">
        <v>231</v>
      </c>
      <c r="G7" s="152" t="s">
        <v>232</v>
      </c>
      <c r="H7" s="152" t="s">
        <v>233</v>
      </c>
      <c r="I7" s="152" t="s">
        <v>234</v>
      </c>
      <c r="J7" s="152" t="s">
        <v>235</v>
      </c>
      <c r="K7" s="152" t="s">
        <v>236</v>
      </c>
      <c r="L7" s="152" t="s">
        <v>147</v>
      </c>
      <c r="M7" s="152" t="s">
        <v>148</v>
      </c>
      <c r="N7" s="152" t="s">
        <v>149</v>
      </c>
      <c r="O7" s="152" t="s">
        <v>237</v>
      </c>
      <c r="P7" s="152" t="s">
        <v>238</v>
      </c>
      <c r="Q7" s="152" t="s">
        <v>239</v>
      </c>
      <c r="R7" s="152" t="s">
        <v>248</v>
      </c>
      <c r="S7" s="152" t="s">
        <v>249</v>
      </c>
      <c r="T7" s="264" t="s">
        <v>374</v>
      </c>
      <c r="U7" s="152" t="s">
        <v>482</v>
      </c>
    </row>
    <row r="8" spans="1:21" s="8" customFormat="1" ht="15.5" x14ac:dyDescent="0.35">
      <c r="A8" s="244" t="s">
        <v>29</v>
      </c>
      <c r="B8" s="246" t="s">
        <v>257</v>
      </c>
      <c r="C8" s="95">
        <v>0.454092</v>
      </c>
      <c r="D8" s="241">
        <v>0.44033499999999998</v>
      </c>
      <c r="E8" s="241">
        <v>0.44918400000000003</v>
      </c>
      <c r="F8" s="241">
        <v>0.44864399999999999</v>
      </c>
      <c r="G8" s="241">
        <v>0.44795699999999999</v>
      </c>
      <c r="H8" s="241">
        <v>0.43520900000000001</v>
      </c>
      <c r="I8" s="241">
        <v>0.44738699999999998</v>
      </c>
      <c r="J8" s="241">
        <v>0.46137499999999998</v>
      </c>
      <c r="K8" s="241">
        <v>0.44400499999999998</v>
      </c>
      <c r="L8" s="241">
        <v>0.44339400000000001</v>
      </c>
      <c r="M8" s="241">
        <v>0.461588</v>
      </c>
      <c r="N8" s="241">
        <v>0.47113300000000002</v>
      </c>
      <c r="O8" s="241">
        <v>0.47015699999999999</v>
      </c>
      <c r="P8" s="241">
        <v>0.46471000000000001</v>
      </c>
      <c r="Q8" s="241">
        <v>0.46920499999999998</v>
      </c>
      <c r="R8" s="241">
        <v>0.48</v>
      </c>
      <c r="S8" s="241">
        <v>0.48662899999999998</v>
      </c>
      <c r="T8" s="290">
        <v>0.46625699999999998</v>
      </c>
      <c r="U8" s="241"/>
    </row>
    <row r="9" spans="1:21" s="8" customFormat="1" ht="15.5" x14ac:dyDescent="0.35">
      <c r="A9" s="244" t="s">
        <v>123</v>
      </c>
      <c r="B9" s="246" t="s">
        <v>257</v>
      </c>
      <c r="C9" s="95">
        <v>0.425564</v>
      </c>
      <c r="D9" s="95">
        <v>0.41880800000000001</v>
      </c>
      <c r="E9" s="95">
        <v>0.42497600000000002</v>
      </c>
      <c r="F9" s="95">
        <v>0.42352099999999998</v>
      </c>
      <c r="G9" s="95">
        <v>0.41870099999999999</v>
      </c>
      <c r="H9" s="95">
        <v>0.41278100000000001</v>
      </c>
      <c r="I9" s="95">
        <v>0.42648000000000003</v>
      </c>
      <c r="J9" s="95">
        <v>0.43411100000000002</v>
      </c>
      <c r="K9" s="95">
        <v>0.420267</v>
      </c>
      <c r="L9" s="95">
        <v>0.42196</v>
      </c>
      <c r="M9" s="95">
        <v>0.44018000000000002</v>
      </c>
      <c r="N9" s="95">
        <v>0.44703999999999999</v>
      </c>
      <c r="O9" s="95">
        <v>0.44905400000000001</v>
      </c>
      <c r="P9" s="95">
        <v>0.44579000000000002</v>
      </c>
      <c r="Q9" s="95">
        <v>0.449488</v>
      </c>
      <c r="R9" s="95">
        <v>0.46</v>
      </c>
      <c r="S9" s="95">
        <v>0.464642</v>
      </c>
      <c r="T9" s="289">
        <v>0.45725700000000002</v>
      </c>
      <c r="U9" s="95"/>
    </row>
    <row r="10" spans="1:21" s="8" customFormat="1" ht="15.5" x14ac:dyDescent="0.35">
      <c r="A10" s="244" t="s">
        <v>31</v>
      </c>
      <c r="B10" s="246" t="s">
        <v>257</v>
      </c>
      <c r="C10" s="95">
        <v>0.47015299999999999</v>
      </c>
      <c r="D10" s="95">
        <v>0.462283</v>
      </c>
      <c r="E10" s="95">
        <v>0.47362399999999999</v>
      </c>
      <c r="F10" s="95">
        <v>0.47522999999999999</v>
      </c>
      <c r="G10" s="95">
        <v>0.482684</v>
      </c>
      <c r="H10" s="95">
        <v>0.47151700000000002</v>
      </c>
      <c r="I10" s="95">
        <v>0.488647</v>
      </c>
      <c r="J10" s="95">
        <v>0.50167499999999998</v>
      </c>
      <c r="K10" s="95">
        <v>0.48329299999999997</v>
      </c>
      <c r="L10" s="95">
        <v>0.48046899999999998</v>
      </c>
      <c r="M10" s="95">
        <v>0.49668699999999999</v>
      </c>
      <c r="N10" s="95">
        <v>0.506776</v>
      </c>
      <c r="O10" s="95">
        <v>0.50721799999999995</v>
      </c>
      <c r="P10" s="95">
        <v>0.49809300000000001</v>
      </c>
      <c r="Q10" s="95">
        <v>0.50130699999999995</v>
      </c>
      <c r="R10" s="95">
        <v>0.51</v>
      </c>
      <c r="S10" s="95">
        <v>0.52032400000000001</v>
      </c>
      <c r="T10" s="289">
        <v>0.51075899999999996</v>
      </c>
      <c r="U10" s="95"/>
    </row>
    <row r="11" spans="1:21" s="8" customFormat="1" ht="15.5" x14ac:dyDescent="0.35">
      <c r="A11" s="11" t="s">
        <v>28</v>
      </c>
      <c r="B11" s="243" t="s">
        <v>257</v>
      </c>
      <c r="C11" s="241">
        <v>0.39700200000000002</v>
      </c>
      <c r="D11" s="229">
        <v>0.38026900000000002</v>
      </c>
      <c r="E11" s="229">
        <v>0.384521</v>
      </c>
      <c r="F11" s="229">
        <v>0.386569</v>
      </c>
      <c r="G11" s="229">
        <v>0.38838400000000001</v>
      </c>
      <c r="H11" s="229">
        <v>0.39807799999999999</v>
      </c>
      <c r="I11" s="229">
        <v>0.39269900000000002</v>
      </c>
      <c r="J11" s="229">
        <v>0.39440799999999998</v>
      </c>
      <c r="K11" s="229">
        <v>0.378807</v>
      </c>
      <c r="L11" s="229">
        <v>0.37609300000000001</v>
      </c>
      <c r="M11" s="229">
        <v>0.39150000000000001</v>
      </c>
      <c r="N11" s="229">
        <v>0.39890599999999998</v>
      </c>
      <c r="O11" s="229">
        <v>0.39973199999999998</v>
      </c>
      <c r="P11" s="229">
        <v>0.39331899999999997</v>
      </c>
      <c r="Q11" s="229">
        <v>0.40063399999999999</v>
      </c>
      <c r="R11" s="229">
        <v>0.41</v>
      </c>
      <c r="S11" s="229">
        <v>0.41779899999999998</v>
      </c>
      <c r="T11" s="291">
        <v>0.37528600000000001</v>
      </c>
      <c r="U11" s="229"/>
    </row>
    <row r="12" spans="1:21" s="8" customFormat="1" x14ac:dyDescent="0.35">
      <c r="A12" s="4"/>
      <c r="B12" s="51"/>
      <c r="C12" s="51"/>
      <c r="D12" s="51"/>
      <c r="E12" s="51"/>
      <c r="F12" s="51"/>
      <c r="G12" s="51"/>
      <c r="H12" s="51"/>
      <c r="I12" s="51"/>
      <c r="J12" s="51"/>
      <c r="K12" s="51"/>
      <c r="L12" s="51"/>
      <c r="M12" s="51"/>
      <c r="N12" s="94"/>
      <c r="O12" s="94"/>
      <c r="Q12"/>
    </row>
    <row r="13" spans="1:21" s="8" customFormat="1" ht="15.5" x14ac:dyDescent="0.35">
      <c r="A13" s="270" t="s">
        <v>297</v>
      </c>
      <c r="B13" s="51"/>
      <c r="C13" s="51"/>
      <c r="D13" s="51"/>
      <c r="E13" s="51"/>
      <c r="F13" s="51"/>
      <c r="G13" s="51"/>
      <c r="H13" s="51"/>
      <c r="I13" s="51"/>
      <c r="J13" s="51"/>
      <c r="K13" s="51"/>
      <c r="L13" s="51"/>
      <c r="M13" s="51"/>
      <c r="N13" s="94"/>
      <c r="O13" s="94"/>
      <c r="Q13"/>
    </row>
    <row r="14" spans="1:21" s="8" customFormat="1" x14ac:dyDescent="0.35">
      <c r="A14" s="8" t="s">
        <v>383</v>
      </c>
      <c r="Q14"/>
    </row>
    <row r="15" spans="1:21" s="8" customFormat="1" ht="15.5" x14ac:dyDescent="0.35">
      <c r="A15" s="157" t="s">
        <v>349</v>
      </c>
      <c r="B15" s="240" t="s">
        <v>20</v>
      </c>
      <c r="C15" s="152" t="s">
        <v>228</v>
      </c>
      <c r="D15" s="152" t="s">
        <v>229</v>
      </c>
      <c r="E15" s="152" t="s">
        <v>230</v>
      </c>
      <c r="F15" s="152" t="s">
        <v>231</v>
      </c>
      <c r="G15" s="152" t="s">
        <v>232</v>
      </c>
      <c r="H15" s="152" t="s">
        <v>233</v>
      </c>
      <c r="I15" s="152" t="s">
        <v>234</v>
      </c>
      <c r="J15" s="152" t="s">
        <v>235</v>
      </c>
      <c r="K15" s="152" t="s">
        <v>236</v>
      </c>
      <c r="L15" s="152" t="s">
        <v>147</v>
      </c>
      <c r="M15" s="152" t="s">
        <v>148</v>
      </c>
      <c r="N15" s="152" t="s">
        <v>149</v>
      </c>
      <c r="O15" s="152" t="s">
        <v>237</v>
      </c>
      <c r="P15" s="152" t="s">
        <v>238</v>
      </c>
      <c r="Q15" s="153" t="s">
        <v>239</v>
      </c>
      <c r="R15" s="152" t="s">
        <v>248</v>
      </c>
      <c r="S15" s="152" t="s">
        <v>249</v>
      </c>
      <c r="T15" s="264" t="s">
        <v>374</v>
      </c>
      <c r="U15" s="152" t="s">
        <v>482</v>
      </c>
    </row>
    <row r="16" spans="1:21" s="8" customFormat="1" ht="15.5" x14ac:dyDescent="0.35">
      <c r="A16" s="42" t="s">
        <v>30</v>
      </c>
      <c r="B16" s="246" t="s">
        <v>257</v>
      </c>
      <c r="C16" s="95">
        <v>0.409553</v>
      </c>
      <c r="D16" s="95">
        <v>0.40510699999999999</v>
      </c>
      <c r="E16" s="95">
        <v>0.41162900000000002</v>
      </c>
      <c r="F16" s="95">
        <v>0.40201900000000002</v>
      </c>
      <c r="G16" s="95">
        <v>0.39658399999999999</v>
      </c>
      <c r="H16" s="95">
        <v>0.39986699999999997</v>
      </c>
      <c r="I16" s="95">
        <v>0.412518</v>
      </c>
      <c r="J16" s="95">
        <v>0.41560599999999998</v>
      </c>
      <c r="K16" s="95">
        <v>0.40522200000000003</v>
      </c>
      <c r="L16" s="95">
        <v>0.41278100000000001</v>
      </c>
      <c r="M16" s="95">
        <v>0.423541</v>
      </c>
      <c r="N16" s="95">
        <v>0.42543700000000001</v>
      </c>
      <c r="O16" s="95">
        <v>0.42221900000000001</v>
      </c>
      <c r="P16" s="95">
        <v>0.42102099999999998</v>
      </c>
      <c r="Q16" s="228">
        <v>0.42221700000000001</v>
      </c>
      <c r="R16" s="241">
        <v>0.43</v>
      </c>
      <c r="S16" s="241">
        <v>0.430946</v>
      </c>
      <c r="T16" s="290">
        <v>0.42849199999999998</v>
      </c>
      <c r="U16" s="241"/>
    </row>
    <row r="17" spans="1:21" s="8" customFormat="1" ht="15.5" x14ac:dyDescent="0.35">
      <c r="A17" s="42" t="s">
        <v>123</v>
      </c>
      <c r="B17" s="246" t="s">
        <v>257</v>
      </c>
      <c r="C17" s="95">
        <v>0.37854700000000002</v>
      </c>
      <c r="D17" s="95">
        <v>0.37622699999999998</v>
      </c>
      <c r="E17" s="95">
        <v>0.380216</v>
      </c>
      <c r="F17" s="95">
        <v>0.371253</v>
      </c>
      <c r="G17" s="95">
        <v>0.36427900000000002</v>
      </c>
      <c r="H17" s="95">
        <v>0.36430800000000002</v>
      </c>
      <c r="I17" s="95">
        <v>0.37822</v>
      </c>
      <c r="J17" s="95">
        <v>0.383156</v>
      </c>
      <c r="K17" s="95">
        <v>0.371728</v>
      </c>
      <c r="L17" s="95">
        <v>0.37981100000000001</v>
      </c>
      <c r="M17" s="95">
        <v>0.395706</v>
      </c>
      <c r="N17" s="95">
        <v>0.39966699999999999</v>
      </c>
      <c r="O17" s="95">
        <v>0.39634200000000003</v>
      </c>
      <c r="P17" s="95">
        <v>0.39742100000000002</v>
      </c>
      <c r="Q17" s="228">
        <v>0.40219899999999997</v>
      </c>
      <c r="R17" s="95">
        <v>0.41</v>
      </c>
      <c r="S17" s="95">
        <v>0.41340700000000002</v>
      </c>
      <c r="T17" s="289">
        <v>0.41459800000000002</v>
      </c>
      <c r="U17" s="95"/>
    </row>
    <row r="18" spans="1:21" s="8" customFormat="1" ht="15.5" x14ac:dyDescent="0.35">
      <c r="A18" s="42" t="s">
        <v>32</v>
      </c>
      <c r="B18" s="246" t="s">
        <v>257</v>
      </c>
      <c r="C18" s="95">
        <v>0.42299300000000001</v>
      </c>
      <c r="D18" s="95">
        <v>0.41933399999999998</v>
      </c>
      <c r="E18" s="95">
        <v>0.42824400000000001</v>
      </c>
      <c r="F18" s="95">
        <v>0.421186</v>
      </c>
      <c r="G18" s="95">
        <v>0.41933900000000002</v>
      </c>
      <c r="H18" s="95">
        <v>0.42044900000000002</v>
      </c>
      <c r="I18" s="95">
        <v>0.43471100000000001</v>
      </c>
      <c r="J18" s="95">
        <v>0.441276</v>
      </c>
      <c r="K18" s="95">
        <v>0.42563000000000001</v>
      </c>
      <c r="L18" s="95">
        <v>0.42906499999999997</v>
      </c>
      <c r="M18" s="95">
        <v>0.44365500000000002</v>
      </c>
      <c r="N18" s="95">
        <v>0.44906299999999999</v>
      </c>
      <c r="O18" s="95">
        <v>0.44625100000000001</v>
      </c>
      <c r="P18" s="95">
        <v>0.44096200000000002</v>
      </c>
      <c r="Q18" s="228">
        <v>0.444884</v>
      </c>
      <c r="R18" s="95">
        <v>0.45</v>
      </c>
      <c r="S18" s="95">
        <v>0.457291</v>
      </c>
      <c r="T18" s="289">
        <v>0.45586900000000002</v>
      </c>
      <c r="U18" s="95"/>
    </row>
    <row r="19" spans="1:21" s="8" customFormat="1" ht="15.5" x14ac:dyDescent="0.35">
      <c r="A19" s="171" t="s">
        <v>28</v>
      </c>
      <c r="B19" s="243" t="s">
        <v>257</v>
      </c>
      <c r="C19" s="229">
        <v>0.33777000000000001</v>
      </c>
      <c r="D19" s="229">
        <v>0.30701800000000001</v>
      </c>
      <c r="E19" s="229">
        <v>0.30590299999999998</v>
      </c>
      <c r="F19" s="229">
        <v>0.298489</v>
      </c>
      <c r="G19" s="229">
        <v>0.29637000000000002</v>
      </c>
      <c r="H19" s="229">
        <v>0.29878100000000002</v>
      </c>
      <c r="I19" s="229">
        <v>0.30710300000000001</v>
      </c>
      <c r="J19" s="229">
        <v>0.30618699999999999</v>
      </c>
      <c r="K19" s="229">
        <v>0.30705399999999999</v>
      </c>
      <c r="L19" s="229">
        <v>0.31593700000000002</v>
      </c>
      <c r="M19" s="229">
        <v>0.32202199999999997</v>
      </c>
      <c r="N19" s="229">
        <v>0.31931399999999999</v>
      </c>
      <c r="O19" s="229">
        <v>0.31248999999999999</v>
      </c>
      <c r="P19" s="229">
        <v>0.310527</v>
      </c>
      <c r="Q19" s="230">
        <v>0.320662</v>
      </c>
      <c r="R19" s="229">
        <v>0.33</v>
      </c>
      <c r="S19" s="229">
        <v>0.328793</v>
      </c>
      <c r="T19" s="291">
        <v>0.33102199999999998</v>
      </c>
      <c r="U19" s="229"/>
    </row>
    <row r="20" spans="1:21" x14ac:dyDescent="0.35">
      <c r="A20" s="112" t="s">
        <v>262</v>
      </c>
    </row>
  </sheetData>
  <hyperlinks>
    <hyperlink ref="A20" location="Contents!A1" display="Return to Contents Page" xr:uid="{00000000-0004-0000-1700-000000000000}"/>
  </hyperlinks>
  <pageMargins left="0.25" right="0.25" top="0.75" bottom="0.75" header="0.3" footer="0.3"/>
  <pageSetup paperSize="9" scale="72" orientation="landscape" r:id="rId1"/>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14999847407452621"/>
    <pageSetUpPr fitToPage="1"/>
  </sheetPr>
  <dimension ref="A1:X18"/>
  <sheetViews>
    <sheetView workbookViewId="0"/>
  </sheetViews>
  <sheetFormatPr defaultColWidth="11.453125" defaultRowHeight="14.5" x14ac:dyDescent="0.35"/>
  <cols>
    <col min="1" max="1" width="31.81640625" customWidth="1"/>
    <col min="2" max="2" width="18" customWidth="1"/>
  </cols>
  <sheetData>
    <row r="1" spans="1:24" ht="17" x14ac:dyDescent="0.4">
      <c r="A1" s="269" t="s">
        <v>298</v>
      </c>
    </row>
    <row r="2" spans="1:24" s="8" customFormat="1" x14ac:dyDescent="0.35">
      <c r="A2" s="12" t="s">
        <v>157</v>
      </c>
      <c r="B2" s="96"/>
      <c r="C2" s="96"/>
      <c r="D2" s="96"/>
      <c r="E2" s="96"/>
      <c r="F2" s="96"/>
      <c r="G2" s="96"/>
      <c r="I2" s="96"/>
      <c r="J2" s="96"/>
      <c r="K2" s="96"/>
      <c r="L2" s="96"/>
      <c r="M2" s="96"/>
      <c r="N2" s="96"/>
      <c r="O2" s="96"/>
      <c r="P2" s="96"/>
      <c r="Q2" s="96"/>
    </row>
    <row r="3" spans="1:24" s="8" customFormat="1" x14ac:dyDescent="0.35">
      <c r="A3" s="8" t="s">
        <v>277</v>
      </c>
      <c r="B3" s="96"/>
      <c r="C3" s="96"/>
      <c r="D3" s="96"/>
      <c r="E3" s="96"/>
      <c r="F3" s="96"/>
      <c r="G3" s="96"/>
      <c r="H3" s="96"/>
      <c r="I3" s="96"/>
      <c r="J3" s="96"/>
      <c r="K3" s="96"/>
      <c r="L3" s="96"/>
      <c r="M3" s="96"/>
      <c r="N3" s="96"/>
      <c r="O3" s="96"/>
      <c r="P3" s="96"/>
      <c r="Q3" s="96"/>
    </row>
    <row r="4" spans="1:24" s="8" customFormat="1" x14ac:dyDescent="0.35">
      <c r="A4" s="8" t="s">
        <v>166</v>
      </c>
      <c r="B4" s="96"/>
      <c r="C4" s="96"/>
      <c r="D4" s="96"/>
      <c r="E4" s="96"/>
      <c r="F4" s="96"/>
      <c r="G4" s="96"/>
      <c r="H4" s="96"/>
      <c r="I4" s="96"/>
      <c r="J4" s="96"/>
      <c r="K4" s="96"/>
      <c r="L4" s="96"/>
      <c r="M4" s="96"/>
      <c r="N4" s="96"/>
      <c r="O4" s="96"/>
      <c r="P4" s="96"/>
      <c r="Q4" s="96"/>
    </row>
    <row r="5" spans="1:24" s="8" customFormat="1" x14ac:dyDescent="0.35">
      <c r="A5" s="8" t="s">
        <v>302</v>
      </c>
      <c r="B5" s="96"/>
      <c r="C5" s="96"/>
      <c r="D5" s="96"/>
      <c r="E5" s="96"/>
      <c r="F5" s="96"/>
      <c r="G5" s="96"/>
      <c r="H5" s="96"/>
      <c r="I5" s="96"/>
      <c r="J5" s="96"/>
      <c r="K5" s="96"/>
      <c r="L5" s="96"/>
      <c r="M5" s="96"/>
      <c r="N5" s="96"/>
      <c r="O5" s="96"/>
      <c r="P5" s="96"/>
      <c r="Q5" s="96"/>
    </row>
    <row r="6" spans="1:24" s="8" customFormat="1" x14ac:dyDescent="0.35">
      <c r="A6" s="260" t="s">
        <v>311</v>
      </c>
      <c r="B6" s="261" t="s">
        <v>20</v>
      </c>
      <c r="C6" s="258" t="s">
        <v>247</v>
      </c>
      <c r="D6" s="231" t="s">
        <v>221</v>
      </c>
      <c r="E6" s="231" t="s">
        <v>222</v>
      </c>
      <c r="F6" s="231" t="s">
        <v>223</v>
      </c>
      <c r="G6" s="231" t="s">
        <v>224</v>
      </c>
      <c r="H6" s="231" t="s">
        <v>225</v>
      </c>
      <c r="I6" s="231" t="s">
        <v>226</v>
      </c>
      <c r="J6" s="231" t="s">
        <v>227</v>
      </c>
      <c r="K6" s="231" t="s">
        <v>228</v>
      </c>
      <c r="L6" s="231" t="s">
        <v>229</v>
      </c>
      <c r="M6" s="231" t="s">
        <v>230</v>
      </c>
      <c r="N6" s="231" t="s">
        <v>231</v>
      </c>
      <c r="O6" s="231" t="s">
        <v>232</v>
      </c>
      <c r="P6" s="231" t="s">
        <v>233</v>
      </c>
      <c r="Q6" s="231" t="s">
        <v>234</v>
      </c>
      <c r="R6" s="231" t="s">
        <v>235</v>
      </c>
      <c r="S6" s="231" t="s">
        <v>236</v>
      </c>
      <c r="T6" s="231" t="s">
        <v>147</v>
      </c>
      <c r="U6" s="231" t="s">
        <v>148</v>
      </c>
      <c r="V6" s="231" t="s">
        <v>149</v>
      </c>
      <c r="W6" s="231" t="s">
        <v>237</v>
      </c>
      <c r="X6" s="231" t="s">
        <v>238</v>
      </c>
    </row>
    <row r="7" spans="1:24" s="8" customFormat="1" ht="15.5" x14ac:dyDescent="0.35">
      <c r="A7" s="401" t="s">
        <v>259</v>
      </c>
      <c r="B7" s="333" t="s">
        <v>258</v>
      </c>
      <c r="C7" s="259">
        <v>11.081228414552101</v>
      </c>
      <c r="D7" s="248">
        <v>10.811244768232475</v>
      </c>
      <c r="E7" s="248">
        <v>10.672648160700566</v>
      </c>
      <c r="F7" s="248">
        <v>10.606373428477831</v>
      </c>
      <c r="G7" s="248">
        <v>10.452553086352969</v>
      </c>
      <c r="H7" s="248">
        <v>10.344105643897207</v>
      </c>
      <c r="I7" s="248">
        <v>10.368758214474571</v>
      </c>
      <c r="J7" s="248">
        <v>10.460358279703904</v>
      </c>
      <c r="K7" s="248">
        <v>10.571766705770253</v>
      </c>
      <c r="L7" s="248">
        <v>10.563159818069982</v>
      </c>
      <c r="M7" s="249">
        <v>10.589567882576608</v>
      </c>
      <c r="N7" s="249">
        <v>10.578310057523789</v>
      </c>
      <c r="O7" s="249">
        <v>10.627523162976656</v>
      </c>
      <c r="P7" s="249">
        <v>10.728193866171859</v>
      </c>
      <c r="Q7" s="249">
        <v>10.733731965578874</v>
      </c>
      <c r="R7" s="249">
        <v>10.692433358403823</v>
      </c>
      <c r="S7" s="249">
        <v>10.604280285459192</v>
      </c>
      <c r="T7" s="249">
        <v>10.721143282199023</v>
      </c>
      <c r="U7" s="248">
        <v>10.76</v>
      </c>
      <c r="V7" s="248">
        <v>10.67</v>
      </c>
      <c r="W7" s="248">
        <v>10.7</v>
      </c>
      <c r="X7" s="232">
        <v>10.72</v>
      </c>
    </row>
    <row r="8" spans="1:24" x14ac:dyDescent="0.35">
      <c r="A8" s="273" t="s">
        <v>69</v>
      </c>
      <c r="B8" s="334"/>
      <c r="C8" s="335"/>
      <c r="D8" s="335"/>
      <c r="E8" s="335"/>
      <c r="F8" s="335"/>
      <c r="G8" s="335"/>
      <c r="H8" s="335"/>
      <c r="I8" s="335"/>
      <c r="J8" s="335"/>
      <c r="K8" s="335"/>
      <c r="L8" s="335"/>
      <c r="M8" s="336"/>
      <c r="N8" s="336"/>
      <c r="O8" s="336"/>
      <c r="P8" s="336"/>
      <c r="Q8" s="336"/>
      <c r="R8" s="336"/>
      <c r="S8" s="336"/>
      <c r="T8" s="336"/>
      <c r="U8" s="335"/>
      <c r="V8" s="335"/>
      <c r="W8" s="335"/>
      <c r="X8" s="335"/>
    </row>
    <row r="9" spans="1:24" x14ac:dyDescent="0.35">
      <c r="A9" t="s">
        <v>189</v>
      </c>
    </row>
    <row r="10" spans="1:24" x14ac:dyDescent="0.35">
      <c r="A10" s="112" t="s">
        <v>262</v>
      </c>
    </row>
    <row r="16" spans="1:24" x14ac:dyDescent="0.35">
      <c r="H16" s="25"/>
    </row>
    <row r="17" spans="8:8" x14ac:dyDescent="0.35">
      <c r="H17" s="25"/>
    </row>
    <row r="18" spans="8:8" x14ac:dyDescent="0.35">
      <c r="H18" s="25"/>
    </row>
  </sheetData>
  <hyperlinks>
    <hyperlink ref="A10" location="Contents!A1" display="Return to Contents Page" xr:uid="{00000000-0004-0000-1800-000000000000}"/>
  </hyperlinks>
  <pageMargins left="0.25" right="0.25" top="0.75" bottom="0.75" header="0.3" footer="0.3"/>
  <pageSetup paperSize="9" scale="83" orientation="landscape"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16E3-1591-461F-9153-EF05C9243872}">
  <sheetPr>
    <tabColor rgb="FF92D050"/>
  </sheetPr>
  <dimension ref="A1:AI9"/>
  <sheetViews>
    <sheetView workbookViewId="0"/>
  </sheetViews>
  <sheetFormatPr defaultRowHeight="14.5" x14ac:dyDescent="0.35"/>
  <cols>
    <col min="1" max="1" width="22.81640625" customWidth="1"/>
  </cols>
  <sheetData>
    <row r="1" spans="1:35" ht="17" x14ac:dyDescent="0.4">
      <c r="A1" s="269" t="s">
        <v>510</v>
      </c>
    </row>
    <row r="2" spans="1:35" x14ac:dyDescent="0.35">
      <c r="A2" s="12" t="s">
        <v>511</v>
      </c>
      <c r="B2" s="96"/>
      <c r="C2" s="96"/>
    </row>
    <row r="3" spans="1:35" x14ac:dyDescent="0.35">
      <c r="A3" s="8" t="s">
        <v>277</v>
      </c>
      <c r="B3" s="96"/>
      <c r="C3" s="96"/>
    </row>
    <row r="4" spans="1:35" x14ac:dyDescent="0.35">
      <c r="A4" s="8" t="s">
        <v>166</v>
      </c>
      <c r="B4" s="96"/>
      <c r="C4" s="96"/>
    </row>
    <row r="5" spans="1:35" x14ac:dyDescent="0.35">
      <c r="A5" t="s">
        <v>302</v>
      </c>
    </row>
    <row r="6" spans="1:35" ht="15.5" x14ac:dyDescent="0.35">
      <c r="A6" s="157" t="s">
        <v>311</v>
      </c>
      <c r="B6" s="157" t="s">
        <v>20</v>
      </c>
      <c r="C6" s="152" t="s">
        <v>241</v>
      </c>
      <c r="D6" s="152" t="s">
        <v>242</v>
      </c>
      <c r="E6" s="152" t="s">
        <v>243</v>
      </c>
      <c r="F6" s="152" t="s">
        <v>244</v>
      </c>
      <c r="G6" s="152" t="s">
        <v>245</v>
      </c>
      <c r="H6" s="152" t="s">
        <v>246</v>
      </c>
      <c r="I6" s="152" t="s">
        <v>247</v>
      </c>
      <c r="J6" s="152" t="s">
        <v>221</v>
      </c>
      <c r="K6" s="152" t="s">
        <v>222</v>
      </c>
      <c r="L6" s="152" t="s">
        <v>223</v>
      </c>
      <c r="M6" s="152" t="s">
        <v>224</v>
      </c>
      <c r="N6" s="152" t="s">
        <v>225</v>
      </c>
      <c r="O6" s="152" t="s">
        <v>226</v>
      </c>
      <c r="P6" s="152" t="s">
        <v>227</v>
      </c>
      <c r="Q6" s="152" t="s">
        <v>228</v>
      </c>
      <c r="R6" s="152" t="s">
        <v>229</v>
      </c>
      <c r="S6" s="152" t="s">
        <v>230</v>
      </c>
      <c r="T6" s="152" t="s">
        <v>231</v>
      </c>
      <c r="U6" s="152" t="s">
        <v>232</v>
      </c>
      <c r="V6" s="152" t="s">
        <v>233</v>
      </c>
      <c r="W6" s="152" t="s">
        <v>234</v>
      </c>
      <c r="X6" s="152" t="s">
        <v>235</v>
      </c>
      <c r="Y6" s="152" t="s">
        <v>236</v>
      </c>
      <c r="Z6" s="152" t="s">
        <v>147</v>
      </c>
      <c r="AA6" s="152" t="s">
        <v>148</v>
      </c>
      <c r="AB6" s="152" t="s">
        <v>149</v>
      </c>
      <c r="AC6" s="152" t="s">
        <v>237</v>
      </c>
      <c r="AD6" s="152" t="s">
        <v>238</v>
      </c>
      <c r="AE6" s="153" t="s">
        <v>239</v>
      </c>
      <c r="AF6" s="152" t="s">
        <v>248</v>
      </c>
      <c r="AG6" s="152" t="s">
        <v>249</v>
      </c>
      <c r="AH6" s="152" t="s">
        <v>374</v>
      </c>
      <c r="AI6" s="152" t="s">
        <v>482</v>
      </c>
    </row>
    <row r="7" spans="1:35" ht="15.5" x14ac:dyDescent="0.35">
      <c r="A7" s="42" t="s">
        <v>512</v>
      </c>
      <c r="B7" s="62" t="s">
        <v>256</v>
      </c>
      <c r="C7" s="425">
        <v>22.373925324062828</v>
      </c>
      <c r="D7" s="425">
        <v>22.192784794691722</v>
      </c>
      <c r="E7" s="425">
        <v>22.922474561569516</v>
      </c>
      <c r="F7" s="425">
        <v>24.276144798951577</v>
      </c>
      <c r="G7" s="425">
        <v>25.25238208553505</v>
      </c>
      <c r="H7" s="425">
        <v>24.81525236630128</v>
      </c>
      <c r="I7" s="425">
        <v>23.352563421127496</v>
      </c>
      <c r="J7" s="425">
        <v>22.519737133957062</v>
      </c>
      <c r="K7" s="425">
        <v>22.355973722332493</v>
      </c>
      <c r="L7" s="425">
        <v>22.382401810568354</v>
      </c>
      <c r="M7" s="425">
        <v>22.434837881806384</v>
      </c>
      <c r="N7" s="425">
        <v>23.240253585859296</v>
      </c>
      <c r="O7" s="425">
        <v>23.442447754173639</v>
      </c>
      <c r="P7" s="425">
        <v>23.075947711825503</v>
      </c>
      <c r="Q7" s="425">
        <v>22.049502751018622</v>
      </c>
      <c r="R7" s="425">
        <v>20.839637288975663</v>
      </c>
      <c r="S7" s="425">
        <v>18.992547806821364</v>
      </c>
      <c r="T7" s="425">
        <v>17.079857811010317</v>
      </c>
      <c r="U7" s="425">
        <v>16.776807588729721</v>
      </c>
      <c r="V7" s="425">
        <v>16.849515771772968</v>
      </c>
      <c r="W7" s="425">
        <v>17.526286820926163</v>
      </c>
      <c r="X7" s="425">
        <v>18.124773387255686</v>
      </c>
      <c r="Y7" s="425">
        <v>18.906999809973303</v>
      </c>
      <c r="Z7" s="425">
        <v>19.013604929546414</v>
      </c>
      <c r="AA7" s="425">
        <v>18.396564697059656</v>
      </c>
      <c r="AB7" s="425">
        <v>18.759513803445525</v>
      </c>
      <c r="AC7" s="425">
        <v>19.634589310173595</v>
      </c>
      <c r="AD7" s="425">
        <v>20.229087667483849</v>
      </c>
      <c r="AE7" s="426">
        <v>20.122581380621202</v>
      </c>
      <c r="AF7" s="426">
        <v>19.566183568451123</v>
      </c>
      <c r="AG7" s="426">
        <v>18.940787048098613</v>
      </c>
      <c r="AH7" s="426">
        <v>18.249092079418276</v>
      </c>
      <c r="AI7" s="426">
        <v>18.514488404546142</v>
      </c>
    </row>
    <row r="8" spans="1:35" ht="15.5" x14ac:dyDescent="0.35">
      <c r="A8" s="42" t="s">
        <v>513</v>
      </c>
      <c r="B8" s="62" t="s">
        <v>256</v>
      </c>
      <c r="C8" s="425">
        <v>6.0518973801371168</v>
      </c>
      <c r="D8" s="425">
        <v>6.0712725849554028</v>
      </c>
      <c r="E8" s="425">
        <v>6.1400185800752558</v>
      </c>
      <c r="F8" s="425">
        <v>6.3679827062598262</v>
      </c>
      <c r="G8" s="425">
        <v>6.8049444103584023</v>
      </c>
      <c r="H8" s="425">
        <v>7.0093376085384564</v>
      </c>
      <c r="I8" s="425">
        <v>7.0601454327544486</v>
      </c>
      <c r="J8" s="425">
        <v>6.9187434963165018</v>
      </c>
      <c r="K8" s="425">
        <v>6.8980267070222112</v>
      </c>
      <c r="L8" s="425">
        <v>6.8084572974447113</v>
      </c>
      <c r="M8" s="425">
        <v>6.8515230681706676</v>
      </c>
      <c r="N8" s="425">
        <v>6.8807680601322163</v>
      </c>
      <c r="O8" s="425">
        <v>7.0949510532205435</v>
      </c>
      <c r="P8" s="425">
        <v>7.33426423607954</v>
      </c>
      <c r="Q8" s="425">
        <v>7.549841682270686</v>
      </c>
      <c r="R8" s="425">
        <v>7.7403862027523767</v>
      </c>
      <c r="S8" s="425">
        <v>7.7771035904807668</v>
      </c>
      <c r="T8" s="425">
        <v>7.7935841304824711</v>
      </c>
      <c r="U8" s="425">
        <v>7.8060301448176119</v>
      </c>
      <c r="V8" s="425">
        <v>7.9720765084310132</v>
      </c>
      <c r="W8" s="425">
        <v>8.1702508593779992</v>
      </c>
      <c r="X8" s="425">
        <v>8.2478501989970603</v>
      </c>
      <c r="Y8" s="425">
        <v>8.3373131580898399</v>
      </c>
      <c r="Z8" s="425">
        <v>8.4968066607299626</v>
      </c>
      <c r="AA8" s="425">
        <v>8.7103637256015194</v>
      </c>
      <c r="AB8" s="425">
        <v>8.8917692580128005</v>
      </c>
      <c r="AC8" s="425">
        <v>9.065510104174539</v>
      </c>
      <c r="AD8" s="425">
        <v>9.1848829061934314</v>
      </c>
      <c r="AE8" s="426">
        <v>9.25024774030374</v>
      </c>
      <c r="AF8" s="426">
        <v>9.3396297577857101</v>
      </c>
      <c r="AG8" s="426">
        <v>9.4813946194995378</v>
      </c>
      <c r="AH8" s="426">
        <v>9.5929820100688108</v>
      </c>
      <c r="AI8" s="426">
        <v>9.7387558512719412</v>
      </c>
    </row>
    <row r="9" spans="1:35" ht="15.5" x14ac:dyDescent="0.35">
      <c r="A9" s="158" t="s">
        <v>514</v>
      </c>
      <c r="B9" s="158" t="s">
        <v>256</v>
      </c>
      <c r="C9" s="159">
        <f>C7-C8</f>
        <v>16.322027943925711</v>
      </c>
      <c r="D9" s="159">
        <f t="shared" ref="D9:AF9" si="0">D7-D8</f>
        <v>16.12151220973632</v>
      </c>
      <c r="E9" s="159">
        <f t="shared" si="0"/>
        <v>16.782455981494259</v>
      </c>
      <c r="F9" s="159">
        <f t="shared" si="0"/>
        <v>17.90816209269175</v>
      </c>
      <c r="G9" s="159">
        <f t="shared" si="0"/>
        <v>18.447437675176648</v>
      </c>
      <c r="H9" s="159">
        <f t="shared" si="0"/>
        <v>17.805914757762825</v>
      </c>
      <c r="I9" s="159">
        <f t="shared" si="0"/>
        <v>16.292417988373046</v>
      </c>
      <c r="J9" s="159">
        <f t="shared" si="0"/>
        <v>15.60099363764056</v>
      </c>
      <c r="K9" s="159">
        <f t="shared" si="0"/>
        <v>15.457947015310282</v>
      </c>
      <c r="L9" s="159">
        <f t="shared" si="0"/>
        <v>15.573944513123642</v>
      </c>
      <c r="M9" s="159">
        <f t="shared" si="0"/>
        <v>15.583314813635717</v>
      </c>
      <c r="N9" s="159">
        <f t="shared" si="0"/>
        <v>16.359485525727081</v>
      </c>
      <c r="O9" s="159">
        <f t="shared" si="0"/>
        <v>16.347496700953094</v>
      </c>
      <c r="P9" s="159">
        <f t="shared" si="0"/>
        <v>15.741683475745962</v>
      </c>
      <c r="Q9" s="159">
        <f t="shared" si="0"/>
        <v>14.499661068747937</v>
      </c>
      <c r="R9" s="159">
        <f t="shared" si="0"/>
        <v>13.099251086223287</v>
      </c>
      <c r="S9" s="159">
        <f t="shared" si="0"/>
        <v>11.215444216340597</v>
      </c>
      <c r="T9" s="159">
        <f t="shared" si="0"/>
        <v>9.2862736805278452</v>
      </c>
      <c r="U9" s="159">
        <f t="shared" si="0"/>
        <v>8.9707774439121089</v>
      </c>
      <c r="V9" s="159">
        <f t="shared" si="0"/>
        <v>8.8774392633419552</v>
      </c>
      <c r="W9" s="159">
        <f t="shared" si="0"/>
        <v>9.3560359615481641</v>
      </c>
      <c r="X9" s="159">
        <f t="shared" si="0"/>
        <v>9.8769231882586261</v>
      </c>
      <c r="Y9" s="159">
        <f t="shared" si="0"/>
        <v>10.569686651883464</v>
      </c>
      <c r="Z9" s="159">
        <f t="shared" si="0"/>
        <v>10.516798268816451</v>
      </c>
      <c r="AA9" s="159">
        <f t="shared" si="0"/>
        <v>9.6862009714581365</v>
      </c>
      <c r="AB9" s="159">
        <f t="shared" si="0"/>
        <v>9.8677445454327248</v>
      </c>
      <c r="AC9" s="159">
        <f t="shared" si="0"/>
        <v>10.569079205999056</v>
      </c>
      <c r="AD9" s="159">
        <f t="shared" si="0"/>
        <v>11.044204761290418</v>
      </c>
      <c r="AE9" s="159">
        <f t="shared" si="0"/>
        <v>10.872333640317462</v>
      </c>
      <c r="AF9" s="159">
        <f t="shared" si="0"/>
        <v>10.226553810665413</v>
      </c>
      <c r="AG9" s="329">
        <f>AG7-AG8</f>
        <v>9.4593924285990756</v>
      </c>
      <c r="AH9" s="329">
        <f>AH7-AH8</f>
        <v>8.6561100693494648</v>
      </c>
      <c r="AI9" s="329">
        <f t="shared" ref="AI9" si="1">AI7-AI8</f>
        <v>8.7757325532742012</v>
      </c>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AM19"/>
  <sheetViews>
    <sheetView workbookViewId="0"/>
  </sheetViews>
  <sheetFormatPr defaultColWidth="11.453125" defaultRowHeight="14.5" x14ac:dyDescent="0.35"/>
  <cols>
    <col min="1" max="1" width="32.1796875" customWidth="1"/>
    <col min="2" max="2" width="17.54296875" customWidth="1"/>
    <col min="3" max="14" width="12.453125" customWidth="1"/>
  </cols>
  <sheetData>
    <row r="1" spans="1:36" ht="17" x14ac:dyDescent="0.4">
      <c r="A1" s="269" t="s">
        <v>299</v>
      </c>
    </row>
    <row r="2" spans="1:36" s="8" customFormat="1" x14ac:dyDescent="0.35">
      <c r="A2" s="8" t="s">
        <v>483</v>
      </c>
    </row>
    <row r="3" spans="1:36" s="8" customFormat="1" x14ac:dyDescent="0.35">
      <c r="A3" s="8" t="s">
        <v>277</v>
      </c>
    </row>
    <row r="4" spans="1:36" s="8" customFormat="1" x14ac:dyDescent="0.35">
      <c r="A4" s="37" t="s">
        <v>166</v>
      </c>
    </row>
    <row r="5" spans="1:36" s="8" customFormat="1" x14ac:dyDescent="0.35">
      <c r="A5" s="112" t="s">
        <v>481</v>
      </c>
      <c r="B5" s="331"/>
      <c r="C5" s="331"/>
      <c r="D5" s="331"/>
      <c r="E5" s="331"/>
      <c r="F5" s="331"/>
    </row>
    <row r="6" spans="1:36" s="8" customFormat="1" x14ac:dyDescent="0.35">
      <c r="A6" s="112" t="s">
        <v>452</v>
      </c>
      <c r="B6" s="331"/>
    </row>
    <row r="7" spans="1:36" s="8" customFormat="1" ht="15.5" x14ac:dyDescent="0.35">
      <c r="A7" s="257" t="s">
        <v>311</v>
      </c>
      <c r="B7" s="245" t="s">
        <v>20</v>
      </c>
      <c r="C7" s="242" t="s">
        <v>240</v>
      </c>
      <c r="D7" s="152" t="s">
        <v>241</v>
      </c>
      <c r="E7" s="152" t="s">
        <v>242</v>
      </c>
      <c r="F7" s="152" t="s">
        <v>243</v>
      </c>
      <c r="G7" s="152" t="s">
        <v>244</v>
      </c>
      <c r="H7" s="152" t="s">
        <v>245</v>
      </c>
      <c r="I7" s="152" t="s">
        <v>246</v>
      </c>
      <c r="J7" s="152" t="s">
        <v>247</v>
      </c>
      <c r="K7" s="152" t="s">
        <v>221</v>
      </c>
      <c r="L7" s="152" t="s">
        <v>222</v>
      </c>
      <c r="M7" s="152" t="s">
        <v>223</v>
      </c>
      <c r="N7" s="152" t="s">
        <v>224</v>
      </c>
      <c r="O7" s="152" t="s">
        <v>225</v>
      </c>
      <c r="P7" s="152" t="s">
        <v>226</v>
      </c>
      <c r="Q7" s="152" t="s">
        <v>227</v>
      </c>
      <c r="R7" s="152" t="s">
        <v>228</v>
      </c>
      <c r="S7" s="152" t="s">
        <v>229</v>
      </c>
      <c r="T7" s="152" t="s">
        <v>230</v>
      </c>
      <c r="U7" s="152" t="s">
        <v>231</v>
      </c>
      <c r="V7" s="152" t="s">
        <v>232</v>
      </c>
      <c r="W7" s="152" t="s">
        <v>233</v>
      </c>
      <c r="X7" s="152" t="s">
        <v>234</v>
      </c>
      <c r="Y7" s="152" t="s">
        <v>235</v>
      </c>
      <c r="Z7" s="152" t="s">
        <v>236</v>
      </c>
      <c r="AA7" s="152" t="s">
        <v>147</v>
      </c>
      <c r="AB7" s="152" t="s">
        <v>148</v>
      </c>
      <c r="AC7" s="152" t="s">
        <v>149</v>
      </c>
      <c r="AD7" s="152" t="s">
        <v>237</v>
      </c>
      <c r="AE7" s="153" t="s">
        <v>238</v>
      </c>
      <c r="AF7" s="153" t="s">
        <v>239</v>
      </c>
      <c r="AG7" s="153" t="s">
        <v>248</v>
      </c>
      <c r="AH7" s="153" t="s">
        <v>249</v>
      </c>
      <c r="AI7" s="247" t="s">
        <v>374</v>
      </c>
      <c r="AJ7" s="247" t="s">
        <v>482</v>
      </c>
    </row>
    <row r="8" spans="1:36" s="8" customFormat="1" ht="17.5" x14ac:dyDescent="0.35">
      <c r="A8" s="255" t="s">
        <v>119</v>
      </c>
      <c r="B8" s="256" t="s">
        <v>132</v>
      </c>
      <c r="C8" s="252">
        <v>1956.3383798154105</v>
      </c>
      <c r="D8" s="61"/>
      <c r="E8" s="61"/>
      <c r="F8" s="61"/>
      <c r="G8" s="61"/>
      <c r="H8" s="46">
        <v>2140.6321669201284</v>
      </c>
      <c r="I8" s="61"/>
      <c r="J8" s="61"/>
      <c r="K8" s="46">
        <v>2268.8018204188002</v>
      </c>
      <c r="L8" s="46">
        <v>2285.8991350355377</v>
      </c>
      <c r="M8" s="46">
        <v>2287.4534636839085</v>
      </c>
      <c r="N8" s="46">
        <v>2270.7624043678238</v>
      </c>
      <c r="O8" s="46">
        <v>2287.7480564310181</v>
      </c>
      <c r="P8" s="46">
        <v>2281.6344175425202</v>
      </c>
      <c r="Q8" s="46">
        <v>2264.2937458078927</v>
      </c>
      <c r="R8" s="46">
        <v>2240.2708843909868</v>
      </c>
      <c r="S8" s="46">
        <v>2205.7309522598684</v>
      </c>
      <c r="T8" s="46">
        <v>2166.3149205680679</v>
      </c>
      <c r="U8" s="46">
        <v>2112.9764219033973</v>
      </c>
      <c r="V8" s="46">
        <v>1873.1805821637113</v>
      </c>
      <c r="W8" s="46">
        <v>1526.3433267154805</v>
      </c>
      <c r="X8" s="46">
        <v>1453.9735465324018</v>
      </c>
      <c r="Y8" s="46">
        <v>1361.3541591883118</v>
      </c>
      <c r="Z8" s="46">
        <v>1239.0249048803403</v>
      </c>
      <c r="AA8" s="46">
        <v>847.00715585557396</v>
      </c>
      <c r="AB8" s="46">
        <v>953.37429045336717</v>
      </c>
      <c r="AC8" s="46">
        <v>895.20969000932553</v>
      </c>
      <c r="AD8" s="46">
        <v>809.12698417489537</v>
      </c>
      <c r="AE8" s="156">
        <v>889.55848953367604</v>
      </c>
      <c r="AF8" s="156">
        <v>869.29456073429526</v>
      </c>
      <c r="AG8" s="156">
        <v>845.5781778926231</v>
      </c>
      <c r="AH8" s="156">
        <v>832.87334589713578</v>
      </c>
      <c r="AI8" s="381">
        <v>788.40885123505893</v>
      </c>
      <c r="AJ8" s="46">
        <v>763.36187716378686</v>
      </c>
    </row>
    <row r="9" spans="1:36" s="8" customFormat="1" ht="15.5" x14ac:dyDescent="0.35">
      <c r="A9" s="255" t="s">
        <v>120</v>
      </c>
      <c r="B9" s="58" t="s">
        <v>65</v>
      </c>
      <c r="C9" s="253">
        <v>1595595</v>
      </c>
      <c r="D9" s="45">
        <v>1607295</v>
      </c>
      <c r="E9" s="45">
        <v>1623263</v>
      </c>
      <c r="F9" s="45">
        <v>1635552</v>
      </c>
      <c r="G9" s="45">
        <v>1643707</v>
      </c>
      <c r="H9" s="45">
        <v>1649131</v>
      </c>
      <c r="I9" s="45">
        <v>1661751</v>
      </c>
      <c r="J9" s="45">
        <v>1671261</v>
      </c>
      <c r="K9" s="45">
        <v>1677769</v>
      </c>
      <c r="L9" s="45">
        <v>1679006</v>
      </c>
      <c r="M9" s="45">
        <v>1682944</v>
      </c>
      <c r="N9" s="45">
        <v>1688838</v>
      </c>
      <c r="O9" s="45">
        <v>1697534</v>
      </c>
      <c r="P9" s="45">
        <v>1704924</v>
      </c>
      <c r="Q9" s="45">
        <v>1714042</v>
      </c>
      <c r="R9" s="45">
        <v>1727733</v>
      </c>
      <c r="S9" s="45">
        <v>1743113</v>
      </c>
      <c r="T9" s="45">
        <v>1761683</v>
      </c>
      <c r="U9" s="45">
        <v>1779152</v>
      </c>
      <c r="V9" s="45">
        <v>1793333</v>
      </c>
      <c r="W9" s="45">
        <v>1804833</v>
      </c>
      <c r="X9" s="45">
        <v>1814318</v>
      </c>
      <c r="Y9" s="45">
        <v>1824603</v>
      </c>
      <c r="Z9" s="45">
        <v>1831677</v>
      </c>
      <c r="AA9" s="45">
        <v>1843186</v>
      </c>
      <c r="AB9" s="45">
        <v>1854943</v>
      </c>
      <c r="AC9" s="46">
        <v>1866042</v>
      </c>
      <c r="AD9" s="46">
        <v>1875178</v>
      </c>
      <c r="AE9" s="156">
        <v>1886259</v>
      </c>
      <c r="AF9" s="156">
        <v>1898519</v>
      </c>
      <c r="AG9" s="46">
        <v>1900523</v>
      </c>
      <c r="AH9" s="156">
        <v>1904564</v>
      </c>
      <c r="AI9" s="61">
        <v>1910543</v>
      </c>
      <c r="AJ9">
        <v>1920382</v>
      </c>
    </row>
    <row r="10" spans="1:36" s="8" customFormat="1" ht="17.5" x14ac:dyDescent="0.35">
      <c r="A10" s="257" t="s">
        <v>21</v>
      </c>
      <c r="B10" s="251" t="s">
        <v>156</v>
      </c>
      <c r="C10" s="254">
        <f>(C8*1000000)/C9</f>
        <v>1226.0870583170606</v>
      </c>
      <c r="D10" s="254"/>
      <c r="E10" s="254"/>
      <c r="F10" s="254"/>
      <c r="G10" s="254"/>
      <c r="H10" s="254">
        <f t="shared" ref="H10" si="0">(H8*1000000)/H9</f>
        <v>1298.0364609725536</v>
      </c>
      <c r="I10" s="254"/>
      <c r="J10" s="254"/>
      <c r="K10" s="254">
        <f t="shared" ref="K10:AG10" si="1">(K8*1000000)/K9</f>
        <v>1352.2730604861576</v>
      </c>
      <c r="L10" s="254">
        <f t="shared" si="1"/>
        <v>1361.4597774132658</v>
      </c>
      <c r="M10" s="254">
        <f t="shared" si="1"/>
        <v>1359.1976106655411</v>
      </c>
      <c r="N10" s="254">
        <f t="shared" si="1"/>
        <v>1344.5708850510373</v>
      </c>
      <c r="O10" s="254">
        <f t="shared" si="1"/>
        <v>1347.6890927846027</v>
      </c>
      <c r="P10" s="254">
        <f t="shared" si="1"/>
        <v>1338.2616571427934</v>
      </c>
      <c r="Q10" s="254">
        <f t="shared" si="1"/>
        <v>1321.0258242259483</v>
      </c>
      <c r="R10" s="254">
        <f>(R8*1000000)/R9</f>
        <v>1296.6534090574105</v>
      </c>
      <c r="S10" s="254">
        <f t="shared" si="1"/>
        <v>1265.3975687519219</v>
      </c>
      <c r="T10" s="254">
        <f t="shared" si="1"/>
        <v>1229.6848641714021</v>
      </c>
      <c r="U10" s="254">
        <f t="shared" si="1"/>
        <v>1187.6311984042945</v>
      </c>
      <c r="V10" s="254">
        <f t="shared" si="1"/>
        <v>1044.5246823449472</v>
      </c>
      <c r="W10" s="254">
        <f t="shared" si="1"/>
        <v>845.6978162054221</v>
      </c>
      <c r="X10" s="254">
        <f t="shared" si="1"/>
        <v>801.38848125433458</v>
      </c>
      <c r="Y10" s="254">
        <f t="shared" si="1"/>
        <v>746.10978891754087</v>
      </c>
      <c r="Z10" s="254">
        <f t="shared" si="1"/>
        <v>676.44290171266027</v>
      </c>
      <c r="AA10" s="254">
        <f t="shared" si="1"/>
        <v>459.53428240859796</v>
      </c>
      <c r="AB10" s="254">
        <f t="shared" si="1"/>
        <v>513.96419752702218</v>
      </c>
      <c r="AC10" s="254">
        <f t="shared" si="1"/>
        <v>479.73716026184059</v>
      </c>
      <c r="AD10" s="254">
        <f t="shared" si="1"/>
        <v>431.49342845046999</v>
      </c>
      <c r="AE10" s="254">
        <f t="shared" si="1"/>
        <v>471.59933473275731</v>
      </c>
      <c r="AF10" s="254">
        <f t="shared" si="1"/>
        <v>457.88035870818004</v>
      </c>
      <c r="AG10" s="380">
        <f t="shared" si="1"/>
        <v>444.91867653936475</v>
      </c>
      <c r="AH10" s="380">
        <f>(AH8*1000000)/AH9</f>
        <v>437.30394247561946</v>
      </c>
      <c r="AI10" s="382">
        <f>(AI8*1000000)/AI9</f>
        <v>412.66218621358371</v>
      </c>
      <c r="AJ10" s="382">
        <f>(AJ8*1000000)/AJ9</f>
        <v>397.50522404593818</v>
      </c>
    </row>
    <row r="11" spans="1:36" x14ac:dyDescent="0.35">
      <c r="A11" s="37" t="s">
        <v>167</v>
      </c>
      <c r="B11" s="37"/>
      <c r="C11" s="37"/>
      <c r="D11" s="37"/>
      <c r="E11" s="37"/>
      <c r="F11" s="37"/>
      <c r="G11" s="37"/>
      <c r="H11" s="37"/>
      <c r="I11" s="37"/>
    </row>
    <row r="12" spans="1:36" x14ac:dyDescent="0.35">
      <c r="A12" s="13" t="s">
        <v>445</v>
      </c>
    </row>
    <row r="13" spans="1:36" x14ac:dyDescent="0.35">
      <c r="A13" s="112" t="s">
        <v>262</v>
      </c>
    </row>
    <row r="14" spans="1:36" x14ac:dyDescent="0.35">
      <c r="C14" s="384"/>
      <c r="D14" s="384"/>
      <c r="E14" s="384"/>
      <c r="F14" s="384"/>
      <c r="G14" s="384"/>
      <c r="H14" s="384"/>
      <c r="I14" s="384"/>
      <c r="J14" s="384"/>
      <c r="K14" s="384"/>
      <c r="L14" s="384"/>
      <c r="M14" s="384"/>
      <c r="N14" s="384"/>
    </row>
    <row r="15" spans="1:36" ht="15.5" x14ac:dyDescent="0.35">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7"/>
      <c r="AD15" s="27"/>
      <c r="AE15" s="27"/>
      <c r="AF15" s="27"/>
      <c r="AG15" s="27"/>
      <c r="AH15" s="27"/>
      <c r="AI15" s="27"/>
    </row>
    <row r="16" spans="1:36" x14ac:dyDescent="0.35">
      <c r="AD16" s="385"/>
    </row>
    <row r="17" spans="3:39" x14ac:dyDescent="0.35">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6"/>
      <c r="AL17" s="6"/>
      <c r="AM17" s="6"/>
    </row>
    <row r="19" spans="3:39" x14ac:dyDescent="0.35">
      <c r="C19" s="383"/>
      <c r="H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row>
  </sheetData>
  <phoneticPr fontId="51" type="noConversion"/>
  <hyperlinks>
    <hyperlink ref="A13" location="Contents!A1" display="Return to Contents Page" xr:uid="{00000000-0004-0000-1900-000000000000}"/>
    <hyperlink ref="A5" r:id="rId1" xr:uid="{09C18DDF-20B6-4050-9D0D-D21844ACC52E}"/>
    <hyperlink ref="A6" r:id="rId2" xr:uid="{995CDBF9-FB97-4A51-B4F5-4D5914744E14}"/>
  </hyperlinks>
  <pageMargins left="0.25" right="0.25" top="0.75" bottom="0.75" header="0.3" footer="0.3"/>
  <pageSetup paperSize="9" scale="49" orientation="landscape" r:id="rId3"/>
  <tableParts count="1">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U15"/>
  <sheetViews>
    <sheetView workbookViewId="0">
      <pane xSplit="1" topLeftCell="B1" activePane="topRight" state="frozen"/>
      <selection pane="topRight"/>
    </sheetView>
  </sheetViews>
  <sheetFormatPr defaultColWidth="11.453125" defaultRowHeight="14.5" x14ac:dyDescent="0.35"/>
  <cols>
    <col min="1" max="1" width="57.54296875" customWidth="1"/>
    <col min="13" max="13" width="11.54296875" customWidth="1"/>
    <col min="19" max="19" width="11.1796875" customWidth="1"/>
  </cols>
  <sheetData>
    <row r="1" spans="1:21" ht="17" x14ac:dyDescent="0.4">
      <c r="A1" s="269" t="s">
        <v>300</v>
      </c>
    </row>
    <row r="2" spans="1:21" s="8" customFormat="1" x14ac:dyDescent="0.35">
      <c r="A2" s="8" t="s">
        <v>495</v>
      </c>
    </row>
    <row r="3" spans="1:21" s="8" customFormat="1" x14ac:dyDescent="0.35">
      <c r="A3" s="8" t="s">
        <v>277</v>
      </c>
    </row>
    <row r="4" spans="1:21" s="8" customFormat="1" x14ac:dyDescent="0.35">
      <c r="A4" s="8" t="s">
        <v>0</v>
      </c>
    </row>
    <row r="5" spans="1:21" s="8" customFormat="1" x14ac:dyDescent="0.35">
      <c r="A5" s="112" t="s">
        <v>190</v>
      </c>
    </row>
    <row r="6" spans="1:21" s="8" customFormat="1" ht="15.5" x14ac:dyDescent="0.35">
      <c r="A6" s="257" t="s">
        <v>311</v>
      </c>
      <c r="B6" s="251" t="s">
        <v>20</v>
      </c>
      <c r="C6" s="242" t="s">
        <v>14</v>
      </c>
      <c r="D6" s="152" t="s">
        <v>15</v>
      </c>
      <c r="E6" s="152" t="s">
        <v>16</v>
      </c>
      <c r="F6" s="152" t="s">
        <v>17</v>
      </c>
      <c r="G6" s="152" t="s">
        <v>7</v>
      </c>
      <c r="H6" s="152" t="s">
        <v>8</v>
      </c>
      <c r="I6" s="152" t="s">
        <v>9</v>
      </c>
      <c r="J6" s="152" t="s">
        <v>18</v>
      </c>
      <c r="K6" s="152" t="s">
        <v>54</v>
      </c>
      <c r="L6" s="152" t="s">
        <v>125</v>
      </c>
      <c r="M6" s="152" t="s">
        <v>127</v>
      </c>
      <c r="N6" s="152" t="s">
        <v>134</v>
      </c>
      <c r="O6" s="152" t="s">
        <v>140</v>
      </c>
      <c r="P6" s="153" t="s">
        <v>163</v>
      </c>
      <c r="Q6" s="152" t="s">
        <v>173</v>
      </c>
      <c r="R6" s="152" t="s">
        <v>267</v>
      </c>
      <c r="S6" s="247" t="s">
        <v>362</v>
      </c>
      <c r="T6" s="152" t="s">
        <v>447</v>
      </c>
      <c r="U6" s="152" t="s">
        <v>524</v>
      </c>
    </row>
    <row r="7" spans="1:21" s="8" customFormat="1" ht="15.5" x14ac:dyDescent="0.35">
      <c r="A7" s="244" t="s">
        <v>22</v>
      </c>
      <c r="B7" s="68" t="s">
        <v>23</v>
      </c>
      <c r="C7" s="250">
        <v>1064090.25</v>
      </c>
      <c r="D7" s="61">
        <v>1061107.5729999999</v>
      </c>
      <c r="E7" s="61">
        <v>1017215.0880000001</v>
      </c>
      <c r="F7" s="61">
        <v>1004020.2129999999</v>
      </c>
      <c r="G7" s="61">
        <v>985175.85100000002</v>
      </c>
      <c r="H7" s="61">
        <v>949491.34299999999</v>
      </c>
      <c r="I7" s="61">
        <v>913546.27499999991</v>
      </c>
      <c r="J7" s="61">
        <v>924412.21600000001</v>
      </c>
      <c r="K7" s="61">
        <v>951422.66400000011</v>
      </c>
      <c r="L7" s="61">
        <v>969156.95500000007</v>
      </c>
      <c r="M7" s="97">
        <v>985993.77200000011</v>
      </c>
      <c r="N7" s="97">
        <v>977817.19200000004</v>
      </c>
      <c r="O7" s="97">
        <v>990233.08100000001</v>
      </c>
      <c r="P7" s="233">
        <v>998985.35900000005</v>
      </c>
      <c r="Q7" s="233">
        <v>1031169.1950000002</v>
      </c>
      <c r="R7" s="233">
        <v>1034637.3799999999</v>
      </c>
      <c r="S7" s="325">
        <v>971936.38400000008</v>
      </c>
      <c r="T7" s="325">
        <v>1000681.024</v>
      </c>
      <c r="U7" s="325">
        <v>1010323.118</v>
      </c>
    </row>
    <row r="8" spans="1:21" s="8" customFormat="1" ht="15.5" x14ac:dyDescent="0.35">
      <c r="A8" s="244" t="s">
        <v>24</v>
      </c>
      <c r="B8" s="68" t="s">
        <v>23</v>
      </c>
      <c r="C8" s="250">
        <v>271730.48699999996</v>
      </c>
      <c r="D8" s="61">
        <v>306241.78200000001</v>
      </c>
      <c r="E8" s="61">
        <v>321457.30799999996</v>
      </c>
      <c r="F8" s="61">
        <v>332391.92099999997</v>
      </c>
      <c r="G8" s="61">
        <v>349928.65600000002</v>
      </c>
      <c r="H8" s="61">
        <v>364320.22499999998</v>
      </c>
      <c r="I8" s="61">
        <v>353961.37099999998</v>
      </c>
      <c r="J8" s="61">
        <v>375682.59400000004</v>
      </c>
      <c r="K8" s="61">
        <v>392961.78399999999</v>
      </c>
      <c r="L8" s="61">
        <v>404732.09600000002</v>
      </c>
      <c r="M8" s="97">
        <v>432846.56400000001</v>
      </c>
      <c r="N8" s="97">
        <v>464287.04800000007</v>
      </c>
      <c r="O8" s="97">
        <v>491519.72600000002</v>
      </c>
      <c r="P8" s="233">
        <v>509427.23300000001</v>
      </c>
      <c r="Q8" s="233">
        <v>513221.04300000001</v>
      </c>
      <c r="R8" s="233">
        <v>511389.875</v>
      </c>
      <c r="S8" s="325">
        <v>480064.93400000001</v>
      </c>
      <c r="T8" s="325">
        <v>503133.71500000003</v>
      </c>
      <c r="U8" s="325">
        <v>505558.43699999998</v>
      </c>
    </row>
    <row r="9" spans="1:21" s="8" customFormat="1" ht="15.5" x14ac:dyDescent="0.35">
      <c r="A9" s="244" t="s">
        <v>66</v>
      </c>
      <c r="B9" s="68" t="s">
        <v>23</v>
      </c>
      <c r="C9" s="250">
        <v>1.3959999999999999</v>
      </c>
      <c r="D9" s="61">
        <v>0.54700000000000004</v>
      </c>
      <c r="E9" s="61">
        <v>0</v>
      </c>
      <c r="F9" s="61">
        <v>4051.6760000000004</v>
      </c>
      <c r="G9" s="61">
        <v>14074.762000000002</v>
      </c>
      <c r="H9" s="61">
        <v>27589.797000000002</v>
      </c>
      <c r="I9" s="61">
        <v>63043.096999999994</v>
      </c>
      <c r="J9" s="61">
        <v>93381.537000000011</v>
      </c>
      <c r="K9" s="61">
        <v>141835.34699999995</v>
      </c>
      <c r="L9" s="61">
        <v>170912.90699999998</v>
      </c>
      <c r="M9" s="46">
        <v>182033.96599999999</v>
      </c>
      <c r="N9" s="46">
        <v>179898.55</v>
      </c>
      <c r="O9" s="46">
        <v>192537.05200000003</v>
      </c>
      <c r="P9" s="156">
        <v>220977.96599999999</v>
      </c>
      <c r="Q9" s="156">
        <v>253180.11200000002</v>
      </c>
      <c r="R9" s="156">
        <v>240338.75200000001</v>
      </c>
      <c r="S9" s="325">
        <v>247270.12599999999</v>
      </c>
      <c r="T9" s="325">
        <v>297262.37999999989</v>
      </c>
      <c r="U9" s="325">
        <v>347235.25</v>
      </c>
    </row>
    <row r="10" spans="1:21" s="8" customFormat="1" ht="15.5" x14ac:dyDescent="0.35">
      <c r="A10" s="244" t="s">
        <v>25</v>
      </c>
      <c r="B10" s="68" t="s">
        <v>23</v>
      </c>
      <c r="C10" s="250">
        <v>786951.27800000005</v>
      </c>
      <c r="D10" s="234">
        <v>749228.42799999996</v>
      </c>
      <c r="E10" s="234">
        <v>694904.00399999996</v>
      </c>
      <c r="F10" s="234">
        <v>663697.28199999989</v>
      </c>
      <c r="G10" s="234">
        <v>618531.06700000004</v>
      </c>
      <c r="H10" s="234">
        <v>551471.85400000005</v>
      </c>
      <c r="I10" s="234">
        <v>489437.27399999998</v>
      </c>
      <c r="J10" s="234">
        <v>448990.005</v>
      </c>
      <c r="K10" s="234">
        <v>412754.68200000003</v>
      </c>
      <c r="L10" s="234">
        <v>390256.027</v>
      </c>
      <c r="M10" s="235">
        <v>367483.57199999999</v>
      </c>
      <c r="N10" s="235">
        <v>319211.66999999993</v>
      </c>
      <c r="O10" s="235">
        <v>285905</v>
      </c>
      <c r="P10" s="236">
        <v>240220.424</v>
      </c>
      <c r="Q10" s="236">
        <v>234956.11</v>
      </c>
      <c r="R10" s="236">
        <v>257899.77800000002</v>
      </c>
      <c r="S10" s="325">
        <v>224879.302</v>
      </c>
      <c r="T10" s="325">
        <v>183748.269</v>
      </c>
      <c r="U10" s="325">
        <v>141973.88099999999</v>
      </c>
    </row>
    <row r="11" spans="1:21" x14ac:dyDescent="0.35">
      <c r="A11" s="112" t="s">
        <v>262</v>
      </c>
    </row>
    <row r="12" spans="1:21" x14ac:dyDescent="0.35">
      <c r="A12" s="414" t="s">
        <v>523</v>
      </c>
    </row>
    <row r="15" spans="1:21" x14ac:dyDescent="0.35">
      <c r="B15" s="6"/>
      <c r="C15" s="6"/>
      <c r="D15" s="6"/>
    </row>
  </sheetData>
  <phoneticPr fontId="51" type="noConversion"/>
  <hyperlinks>
    <hyperlink ref="A5" r:id="rId1" xr:uid="{00000000-0004-0000-1A00-000000000000}"/>
    <hyperlink ref="A11" location="Contents!A1" display="Return to Contents Page" xr:uid="{00000000-0004-0000-1A00-000001000000}"/>
  </hyperlinks>
  <pageMargins left="0.25" right="0.25" top="0.75" bottom="0.75" header="0.3" footer="0.3"/>
  <pageSetup paperSize="9" scale="65"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5FC4-0BF3-4A97-9192-EB73E872C917}">
  <dimension ref="A1:C56"/>
  <sheetViews>
    <sheetView workbookViewId="0"/>
  </sheetViews>
  <sheetFormatPr defaultRowHeight="14.5" x14ac:dyDescent="0.35"/>
  <cols>
    <col min="1" max="1" width="74.453125" customWidth="1"/>
    <col min="2" max="2" width="19.81640625" customWidth="1"/>
    <col min="3" max="3" width="16.453125" customWidth="1"/>
  </cols>
  <sheetData>
    <row r="1" spans="1:3" ht="19" thickBot="1" x14ac:dyDescent="0.4">
      <c r="A1" s="351" t="s">
        <v>394</v>
      </c>
      <c r="B1" s="352" t="s">
        <v>395</v>
      </c>
      <c r="C1" s="353" t="s">
        <v>396</v>
      </c>
    </row>
    <row r="2" spans="1:3" ht="16" thickBot="1" x14ac:dyDescent="0.4">
      <c r="A2" s="354" t="s">
        <v>397</v>
      </c>
      <c r="B2" s="352"/>
      <c r="C2" s="353"/>
    </row>
    <row r="3" spans="1:3" ht="15" thickBot="1" x14ac:dyDescent="0.4">
      <c r="A3" s="355" t="s">
        <v>398</v>
      </c>
      <c r="B3" s="356" t="s">
        <v>399</v>
      </c>
      <c r="C3" s="357" t="s">
        <v>399</v>
      </c>
    </row>
    <row r="4" spans="1:3" ht="15" thickBot="1" x14ac:dyDescent="0.4">
      <c r="A4" s="355" t="s">
        <v>400</v>
      </c>
      <c r="B4" s="356" t="s">
        <v>399</v>
      </c>
      <c r="C4" s="356" t="s">
        <v>399</v>
      </c>
    </row>
    <row r="5" spans="1:3" ht="16" thickBot="1" x14ac:dyDescent="0.4">
      <c r="A5" s="354" t="s">
        <v>401</v>
      </c>
      <c r="B5" s="359"/>
      <c r="C5" s="360"/>
    </row>
    <row r="6" spans="1:3" ht="15" thickBot="1" x14ac:dyDescent="0.4">
      <c r="A6" s="355" t="s">
        <v>402</v>
      </c>
      <c r="B6" s="356" t="s">
        <v>399</v>
      </c>
      <c r="C6" s="356" t="s">
        <v>399</v>
      </c>
    </row>
    <row r="7" spans="1:3" ht="15" thickBot="1" x14ac:dyDescent="0.4">
      <c r="A7" s="361" t="s">
        <v>404</v>
      </c>
      <c r="B7" s="356" t="s">
        <v>399</v>
      </c>
      <c r="C7" s="356" t="s">
        <v>399</v>
      </c>
    </row>
    <row r="8" spans="1:3" ht="15" thickBot="1" x14ac:dyDescent="0.4">
      <c r="A8" s="361" t="s">
        <v>405</v>
      </c>
      <c r="B8" s="356" t="s">
        <v>399</v>
      </c>
      <c r="C8" s="357" t="s">
        <v>399</v>
      </c>
    </row>
    <row r="9" spans="1:3" ht="15" thickBot="1" x14ac:dyDescent="0.4">
      <c r="A9" s="361" t="s">
        <v>406</v>
      </c>
      <c r="B9" s="356" t="s">
        <v>399</v>
      </c>
      <c r="C9" s="357" t="s">
        <v>399</v>
      </c>
    </row>
    <row r="10" spans="1:3" ht="15" thickBot="1" x14ac:dyDescent="0.4">
      <c r="A10" s="361" t="s">
        <v>408</v>
      </c>
      <c r="B10" s="356" t="s">
        <v>399</v>
      </c>
      <c r="C10" s="356" t="s">
        <v>399</v>
      </c>
    </row>
    <row r="11" spans="1:3" ht="16" thickBot="1" x14ac:dyDescent="0.4">
      <c r="A11" s="354" t="s">
        <v>409</v>
      </c>
      <c r="B11" s="359"/>
      <c r="C11" s="360"/>
    </row>
    <row r="12" spans="1:3" ht="15" thickBot="1" x14ac:dyDescent="0.4">
      <c r="A12" s="355" t="s">
        <v>410</v>
      </c>
      <c r="B12" s="356" t="s">
        <v>399</v>
      </c>
      <c r="C12" s="356" t="s">
        <v>399</v>
      </c>
    </row>
    <row r="13" spans="1:3" ht="15" thickBot="1" x14ac:dyDescent="0.4">
      <c r="A13" s="361" t="s">
        <v>411</v>
      </c>
      <c r="B13" s="356" t="s">
        <v>399</v>
      </c>
      <c r="C13" s="363" t="s">
        <v>407</v>
      </c>
    </row>
    <row r="14" spans="1:3" ht="15" thickBot="1" x14ac:dyDescent="0.4">
      <c r="A14" s="361" t="s">
        <v>412</v>
      </c>
      <c r="B14" s="356" t="s">
        <v>399</v>
      </c>
      <c r="C14" s="357" t="s">
        <v>399</v>
      </c>
    </row>
    <row r="15" spans="1:3" ht="15" thickBot="1" x14ac:dyDescent="0.4">
      <c r="A15" s="361" t="s">
        <v>413</v>
      </c>
      <c r="B15" s="356" t="s">
        <v>399</v>
      </c>
      <c r="C15" s="357" t="s">
        <v>399</v>
      </c>
    </row>
    <row r="16" spans="1:3" ht="15" thickBot="1" x14ac:dyDescent="0.4">
      <c r="A16" s="361" t="s">
        <v>414</v>
      </c>
      <c r="B16" s="356" t="s">
        <v>399</v>
      </c>
      <c r="C16" s="357" t="s">
        <v>399</v>
      </c>
    </row>
    <row r="17" spans="1:3" ht="15" thickBot="1" x14ac:dyDescent="0.4">
      <c r="A17" s="361" t="s">
        <v>474</v>
      </c>
      <c r="B17" s="356" t="s">
        <v>399</v>
      </c>
      <c r="C17" s="356" t="s">
        <v>399</v>
      </c>
    </row>
    <row r="18" spans="1:3" ht="15" thickBot="1" x14ac:dyDescent="0.4">
      <c r="A18" s="361" t="s">
        <v>475</v>
      </c>
      <c r="B18" s="356" t="s">
        <v>399</v>
      </c>
      <c r="C18" s="362" t="s">
        <v>403</v>
      </c>
    </row>
    <row r="19" spans="1:3" ht="15" thickBot="1" x14ac:dyDescent="0.4">
      <c r="A19" s="361" t="s">
        <v>415</v>
      </c>
      <c r="B19" s="362" t="s">
        <v>403</v>
      </c>
      <c r="C19" s="363" t="s">
        <v>407</v>
      </c>
    </row>
    <row r="20" spans="1:3" ht="15" thickBot="1" x14ac:dyDescent="0.4">
      <c r="A20" s="361" t="s">
        <v>416</v>
      </c>
      <c r="B20" s="356" t="s">
        <v>399</v>
      </c>
      <c r="C20" s="357" t="s">
        <v>399</v>
      </c>
    </row>
    <row r="21" spans="1:3" ht="15" thickBot="1" x14ac:dyDescent="0.4">
      <c r="A21" s="361" t="s">
        <v>417</v>
      </c>
      <c r="B21" s="356" t="s">
        <v>399</v>
      </c>
      <c r="C21" s="357" t="s">
        <v>399</v>
      </c>
    </row>
    <row r="22" spans="1:3" ht="16" thickBot="1" x14ac:dyDescent="0.4">
      <c r="A22" s="364" t="s">
        <v>418</v>
      </c>
      <c r="B22" s="365"/>
      <c r="C22" s="366"/>
    </row>
    <row r="23" spans="1:3" ht="15" thickBot="1" x14ac:dyDescent="0.4">
      <c r="A23" s="361" t="s">
        <v>419</v>
      </c>
      <c r="B23" s="367" t="s">
        <v>403</v>
      </c>
      <c r="C23" s="368" t="s">
        <v>407</v>
      </c>
    </row>
    <row r="24" spans="1:3" ht="17" thickBot="1" x14ac:dyDescent="0.4">
      <c r="A24" s="361" t="s">
        <v>453</v>
      </c>
      <c r="B24" s="369" t="s">
        <v>399</v>
      </c>
      <c r="C24" s="370" t="s">
        <v>399</v>
      </c>
    </row>
    <row r="25" spans="1:3" ht="16" thickBot="1" x14ac:dyDescent="0.4">
      <c r="A25" s="354" t="s">
        <v>420</v>
      </c>
      <c r="B25" s="371"/>
      <c r="C25" s="372"/>
    </row>
    <row r="26" spans="1:3" ht="17" thickBot="1" x14ac:dyDescent="0.4">
      <c r="A26" s="355" t="s">
        <v>454</v>
      </c>
      <c r="B26" s="356" t="s">
        <v>399</v>
      </c>
      <c r="C26" s="357" t="s">
        <v>399</v>
      </c>
    </row>
    <row r="27" spans="1:3" ht="17" thickBot="1" x14ac:dyDescent="0.4">
      <c r="A27" s="355" t="s">
        <v>455</v>
      </c>
      <c r="B27" s="356" t="s">
        <v>399</v>
      </c>
      <c r="C27" s="357" t="s">
        <v>399</v>
      </c>
    </row>
    <row r="28" spans="1:3" ht="17" thickBot="1" x14ac:dyDescent="0.4">
      <c r="A28" s="355" t="s">
        <v>456</v>
      </c>
      <c r="B28" s="356" t="s">
        <v>399</v>
      </c>
      <c r="C28" s="357" t="s">
        <v>399</v>
      </c>
    </row>
    <row r="29" spans="1:3" ht="15" thickBot="1" x14ac:dyDescent="0.4">
      <c r="A29" s="355" t="s">
        <v>421</v>
      </c>
      <c r="B29" s="356" t="s">
        <v>399</v>
      </c>
      <c r="C29" s="356" t="s">
        <v>399</v>
      </c>
    </row>
    <row r="30" spans="1:3" ht="15" thickBot="1" x14ac:dyDescent="0.4">
      <c r="A30" s="361" t="s">
        <v>422</v>
      </c>
      <c r="B30" s="356" t="s">
        <v>399</v>
      </c>
      <c r="C30" s="358" t="s">
        <v>403</v>
      </c>
    </row>
    <row r="31" spans="1:3" ht="15" thickBot="1" x14ac:dyDescent="0.4">
      <c r="A31" s="361" t="s">
        <v>423</v>
      </c>
      <c r="B31" s="356" t="s">
        <v>399</v>
      </c>
      <c r="C31" s="358" t="s">
        <v>403</v>
      </c>
    </row>
    <row r="32" spans="1:3" ht="15" thickBot="1" x14ac:dyDescent="0.4">
      <c r="A32" s="361" t="s">
        <v>424</v>
      </c>
      <c r="B32" s="356" t="s">
        <v>399</v>
      </c>
      <c r="C32" s="358" t="s">
        <v>403</v>
      </c>
    </row>
    <row r="33" spans="1:3" ht="15" thickBot="1" x14ac:dyDescent="0.4">
      <c r="A33" s="361" t="s">
        <v>425</v>
      </c>
      <c r="B33" s="356" t="s">
        <v>399</v>
      </c>
      <c r="C33" s="358" t="s">
        <v>403</v>
      </c>
    </row>
    <row r="34" spans="1:3" ht="15" thickBot="1" x14ac:dyDescent="0.4">
      <c r="A34" s="361" t="s">
        <v>426</v>
      </c>
      <c r="B34" s="358" t="s">
        <v>403</v>
      </c>
      <c r="C34" s="358" t="s">
        <v>403</v>
      </c>
    </row>
    <row r="35" spans="1:3" ht="15" thickBot="1" x14ac:dyDescent="0.4">
      <c r="A35" s="361" t="s">
        <v>441</v>
      </c>
      <c r="B35" s="358" t="s">
        <v>403</v>
      </c>
      <c r="C35" s="356" t="s">
        <v>399</v>
      </c>
    </row>
    <row r="36" spans="1:3" ht="15" thickBot="1" x14ac:dyDescent="0.4">
      <c r="A36" s="361" t="s">
        <v>442</v>
      </c>
      <c r="B36" s="358" t="s">
        <v>403</v>
      </c>
      <c r="C36" s="363" t="s">
        <v>407</v>
      </c>
    </row>
    <row r="37" spans="1:3" ht="15" thickBot="1" x14ac:dyDescent="0.4">
      <c r="A37" s="361" t="s">
        <v>446</v>
      </c>
      <c r="B37" s="356" t="s">
        <v>399</v>
      </c>
      <c r="C37" s="357" t="s">
        <v>399</v>
      </c>
    </row>
    <row r="38" spans="1:3" ht="16" thickBot="1" x14ac:dyDescent="0.4">
      <c r="A38" s="354" t="s">
        <v>427</v>
      </c>
      <c r="B38" s="361"/>
      <c r="C38" s="373"/>
    </row>
    <row r="39" spans="1:3" ht="15" thickBot="1" x14ac:dyDescent="0.4">
      <c r="A39" s="355" t="s">
        <v>428</v>
      </c>
      <c r="B39" s="356" t="s">
        <v>399</v>
      </c>
      <c r="C39" s="357" t="s">
        <v>399</v>
      </c>
    </row>
    <row r="40" spans="1:3" ht="15" thickBot="1" x14ac:dyDescent="0.4">
      <c r="A40" s="361" t="s">
        <v>429</v>
      </c>
      <c r="B40" s="356" t="s">
        <v>399</v>
      </c>
      <c r="C40" s="357" t="s">
        <v>399</v>
      </c>
    </row>
    <row r="41" spans="1:3" ht="15" thickBot="1" x14ac:dyDescent="0.4">
      <c r="A41" s="361" t="s">
        <v>430</v>
      </c>
      <c r="B41" s="356" t="s">
        <v>399</v>
      </c>
      <c r="C41" s="357" t="s">
        <v>399</v>
      </c>
    </row>
    <row r="42" spans="1:3" ht="15" thickBot="1" x14ac:dyDescent="0.4">
      <c r="A42" s="361" t="s">
        <v>431</v>
      </c>
      <c r="B42" s="356" t="s">
        <v>399</v>
      </c>
      <c r="C42" s="358" t="s">
        <v>403</v>
      </c>
    </row>
    <row r="43" spans="1:3" ht="15" thickBot="1" x14ac:dyDescent="0.4">
      <c r="A43" s="361" t="s">
        <v>432</v>
      </c>
      <c r="B43" s="356" t="s">
        <v>399</v>
      </c>
      <c r="C43" s="363" t="s">
        <v>407</v>
      </c>
    </row>
    <row r="44" spans="1:3" ht="15" thickBot="1" x14ac:dyDescent="0.4">
      <c r="A44" s="361" t="s">
        <v>433</v>
      </c>
      <c r="B44" s="434" t="s">
        <v>403</v>
      </c>
      <c r="C44" s="363" t="s">
        <v>407</v>
      </c>
    </row>
    <row r="45" spans="1:3" ht="15" thickBot="1" x14ac:dyDescent="0.4">
      <c r="A45" s="433" t="s">
        <v>529</v>
      </c>
      <c r="B45" s="356" t="s">
        <v>399</v>
      </c>
      <c r="C45" s="358" t="s">
        <v>403</v>
      </c>
    </row>
    <row r="46" spans="1:3" ht="16" thickBot="1" x14ac:dyDescent="0.4">
      <c r="A46" s="354" t="s">
        <v>434</v>
      </c>
      <c r="B46" s="361"/>
      <c r="C46" s="373"/>
    </row>
    <row r="47" spans="1:3" ht="15" thickBot="1" x14ac:dyDescent="0.4">
      <c r="A47" s="355" t="s">
        <v>435</v>
      </c>
      <c r="B47" s="356" t="s">
        <v>399</v>
      </c>
      <c r="C47" s="357" t="s">
        <v>399</v>
      </c>
    </row>
    <row r="48" spans="1:3" ht="15" thickBot="1" x14ac:dyDescent="0.4">
      <c r="A48" s="361" t="s">
        <v>436</v>
      </c>
      <c r="B48" s="356" t="s">
        <v>399</v>
      </c>
      <c r="C48" s="434" t="s">
        <v>403</v>
      </c>
    </row>
    <row r="49" spans="1:3" ht="15" thickBot="1" x14ac:dyDescent="0.4">
      <c r="A49" s="361" t="s">
        <v>476</v>
      </c>
      <c r="B49" s="356" t="s">
        <v>399</v>
      </c>
      <c r="C49" s="356" t="s">
        <v>399</v>
      </c>
    </row>
    <row r="50" spans="1:3" ht="15" thickBot="1" x14ac:dyDescent="0.4">
      <c r="A50" s="361" t="s">
        <v>437</v>
      </c>
      <c r="B50" s="356" t="s">
        <v>399</v>
      </c>
      <c r="C50" s="357" t="s">
        <v>399</v>
      </c>
    </row>
    <row r="51" spans="1:3" x14ac:dyDescent="0.35">
      <c r="A51" s="374" t="s">
        <v>438</v>
      </c>
      <c r="B51" s="375" t="s">
        <v>399</v>
      </c>
      <c r="C51" s="376" t="s">
        <v>399</v>
      </c>
    </row>
    <row r="52" spans="1:3" x14ac:dyDescent="0.35">
      <c r="A52" s="37" t="s">
        <v>69</v>
      </c>
    </row>
    <row r="53" spans="1:3" ht="14.5" customHeight="1" x14ac:dyDescent="0.35">
      <c r="A53" s="37" t="s">
        <v>440</v>
      </c>
      <c r="B53" s="377"/>
      <c r="C53" s="377"/>
    </row>
    <row r="54" spans="1:3" ht="14.5" customHeight="1" x14ac:dyDescent="0.35">
      <c r="A54" s="37" t="s">
        <v>439</v>
      </c>
      <c r="B54" s="377"/>
      <c r="C54" s="377"/>
    </row>
    <row r="55" spans="1:3" x14ac:dyDescent="0.35">
      <c r="A55" s="37" t="s">
        <v>477</v>
      </c>
    </row>
    <row r="56" spans="1:3" x14ac:dyDescent="0.35">
      <c r="A56" s="449" t="s">
        <v>530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B19"/>
  <sheetViews>
    <sheetView workbookViewId="0"/>
  </sheetViews>
  <sheetFormatPr defaultColWidth="11.453125" defaultRowHeight="14.5" x14ac:dyDescent="0.35"/>
  <cols>
    <col min="1" max="1" width="31.453125" style="8" customWidth="1"/>
    <col min="2" max="2" width="13.1796875" style="8" bestFit="1" customWidth="1"/>
    <col min="3" max="26" width="8.453125" style="8" bestFit="1" customWidth="1"/>
    <col min="27" max="27" width="7.1796875" style="8" bestFit="1" customWidth="1"/>
    <col min="28" max="28" width="9" style="8" bestFit="1" customWidth="1"/>
    <col min="29" max="16384" width="11.453125" style="8"/>
  </cols>
  <sheetData>
    <row r="1" spans="1:28" ht="17" x14ac:dyDescent="0.35">
      <c r="A1" s="268" t="s">
        <v>276</v>
      </c>
    </row>
    <row r="2" spans="1:28" x14ac:dyDescent="0.35">
      <c r="A2" s="8" t="s">
        <v>480</v>
      </c>
    </row>
    <row r="3" spans="1:28" x14ac:dyDescent="0.35">
      <c r="A3" s="8" t="s">
        <v>277</v>
      </c>
    </row>
    <row r="4" spans="1:28" x14ac:dyDescent="0.35">
      <c r="A4" s="8" t="s">
        <v>0</v>
      </c>
    </row>
    <row r="5" spans="1:28" x14ac:dyDescent="0.35">
      <c r="A5" s="112" t="s">
        <v>481</v>
      </c>
      <c r="B5" s="331"/>
      <c r="C5" s="331"/>
      <c r="D5" s="331"/>
      <c r="E5" s="331"/>
      <c r="F5" s="331"/>
      <c r="G5" s="331"/>
    </row>
    <row r="6" spans="1:28" x14ac:dyDescent="0.35">
      <c r="A6" s="112" t="s">
        <v>165</v>
      </c>
    </row>
    <row r="7" spans="1:28" ht="15.5" x14ac:dyDescent="0.35">
      <c r="A7" s="151" t="s">
        <v>311</v>
      </c>
      <c r="B7" s="151" t="s">
        <v>20</v>
      </c>
      <c r="C7" s="152" t="s">
        <v>221</v>
      </c>
      <c r="D7" s="152" t="s">
        <v>222</v>
      </c>
      <c r="E7" s="152" t="s">
        <v>223</v>
      </c>
      <c r="F7" s="152" t="s">
        <v>224</v>
      </c>
      <c r="G7" s="152" t="s">
        <v>225</v>
      </c>
      <c r="H7" s="152" t="s">
        <v>226</v>
      </c>
      <c r="I7" s="152" t="s">
        <v>227</v>
      </c>
      <c r="J7" s="152" t="s">
        <v>228</v>
      </c>
      <c r="K7" s="152" t="s">
        <v>229</v>
      </c>
      <c r="L7" s="152" t="s">
        <v>230</v>
      </c>
      <c r="M7" s="152" t="s">
        <v>231</v>
      </c>
      <c r="N7" s="152" t="s">
        <v>232</v>
      </c>
      <c r="O7" s="152" t="s">
        <v>233</v>
      </c>
      <c r="P7" s="152" t="s">
        <v>234</v>
      </c>
      <c r="Q7" s="152" t="s">
        <v>235</v>
      </c>
      <c r="R7" s="152" t="s">
        <v>236</v>
      </c>
      <c r="S7" s="152" t="s">
        <v>147</v>
      </c>
      <c r="T7" s="152" t="s">
        <v>148</v>
      </c>
      <c r="U7" s="152" t="s">
        <v>149</v>
      </c>
      <c r="V7" s="152" t="s">
        <v>237</v>
      </c>
      <c r="W7" s="152" t="s">
        <v>238</v>
      </c>
      <c r="X7" s="153" t="s">
        <v>239</v>
      </c>
      <c r="Y7" s="153" t="s">
        <v>248</v>
      </c>
      <c r="Z7" s="152" t="s">
        <v>249</v>
      </c>
      <c r="AA7" s="317" t="s">
        <v>374</v>
      </c>
      <c r="AB7" s="317" t="s">
        <v>482</v>
      </c>
    </row>
    <row r="8" spans="1:28" ht="17.5" x14ac:dyDescent="0.35">
      <c r="A8" s="43" t="s">
        <v>122</v>
      </c>
      <c r="B8" s="43" t="s">
        <v>132</v>
      </c>
      <c r="C8" s="41">
        <v>26302.461421304084</v>
      </c>
      <c r="D8" s="41">
        <v>26677.647444418424</v>
      </c>
      <c r="E8" s="41">
        <v>26225.466359778922</v>
      </c>
      <c r="F8" s="41">
        <v>26592.119857225855</v>
      </c>
      <c r="G8" s="41">
        <v>24419.131525141387</v>
      </c>
      <c r="H8" s="41">
        <v>24502.466458291547</v>
      </c>
      <c r="I8" s="41">
        <v>24419.032464185271</v>
      </c>
      <c r="J8" s="41">
        <v>25395.49721578115</v>
      </c>
      <c r="K8" s="41">
        <v>25764.382134229138</v>
      </c>
      <c r="L8" s="41">
        <v>24645.169562728668</v>
      </c>
      <c r="M8" s="41">
        <v>24385.217869343964</v>
      </c>
      <c r="N8" s="41">
        <v>22458.256352669097</v>
      </c>
      <c r="O8" s="41">
        <v>23047.263755093765</v>
      </c>
      <c r="P8" s="41">
        <v>22070.852717544134</v>
      </c>
      <c r="Q8" s="41">
        <v>22314.99903947804</v>
      </c>
      <c r="R8" s="41">
        <v>22499.420810175889</v>
      </c>
      <c r="S8" s="41">
        <v>21647.051901517472</v>
      </c>
      <c r="T8" s="41">
        <v>22042.173153929263</v>
      </c>
      <c r="U8" s="41">
        <v>22218.185071022395</v>
      </c>
      <c r="V8" s="41">
        <v>21562.601947497871</v>
      </c>
      <c r="W8" s="41">
        <v>21033.402599713085</v>
      </c>
      <c r="X8" s="41">
        <v>20577.024670274368</v>
      </c>
      <c r="Y8" s="41">
        <v>19863.174815214777</v>
      </c>
      <c r="Z8" s="41">
        <v>20565.454770577897</v>
      </c>
      <c r="AA8" s="46">
        <v>19606.265050854345</v>
      </c>
      <c r="AB8" s="46">
        <v>18212.211575876256</v>
      </c>
    </row>
    <row r="9" spans="1:28" ht="15.5" x14ac:dyDescent="0.35">
      <c r="A9" s="43" t="s">
        <v>124</v>
      </c>
      <c r="B9" s="43" t="s">
        <v>27</v>
      </c>
      <c r="C9" s="41">
        <v>19603</v>
      </c>
      <c r="D9" s="41">
        <v>20710</v>
      </c>
      <c r="E9" s="41">
        <v>22344</v>
      </c>
      <c r="F9" s="41">
        <v>23267</v>
      </c>
      <c r="G9" s="41">
        <v>24039</v>
      </c>
      <c r="H9" s="41">
        <v>25961</v>
      </c>
      <c r="I9" s="41">
        <v>27232</v>
      </c>
      <c r="J9" s="41">
        <v>28747</v>
      </c>
      <c r="K9" s="41">
        <v>30484</v>
      </c>
      <c r="L9" s="41">
        <v>31574</v>
      </c>
      <c r="M9" s="41">
        <v>31939</v>
      </c>
      <c r="N9" s="41">
        <v>31354</v>
      </c>
      <c r="O9" s="41">
        <v>31000</v>
      </c>
      <c r="P9" s="41">
        <v>31636</v>
      </c>
      <c r="Q9" s="41">
        <v>32952</v>
      </c>
      <c r="R9" s="41">
        <v>34012</v>
      </c>
      <c r="S9" s="41">
        <v>35071</v>
      </c>
      <c r="T9" s="41">
        <v>36351</v>
      </c>
      <c r="U9" s="41">
        <v>38547</v>
      </c>
      <c r="V9" s="41">
        <v>40230</v>
      </c>
      <c r="W9" s="40">
        <v>41386</v>
      </c>
      <c r="X9" s="150">
        <v>43818</v>
      </c>
      <c r="Y9" s="150">
        <v>42146</v>
      </c>
      <c r="Z9" s="40">
        <v>46614</v>
      </c>
      <c r="AA9" s="46">
        <v>50701</v>
      </c>
      <c r="AB9" s="46">
        <v>56141</v>
      </c>
    </row>
    <row r="10" spans="1:28" ht="17.5" x14ac:dyDescent="0.35">
      <c r="A10" s="154" t="s">
        <v>121</v>
      </c>
      <c r="B10" s="154" t="s">
        <v>152</v>
      </c>
      <c r="C10" s="155">
        <f>C8/C9</f>
        <v>1.3417569464522821</v>
      </c>
      <c r="D10" s="155">
        <f t="shared" ref="D10:Y10" si="0">D8/D9</f>
        <v>1.2881529427531833</v>
      </c>
      <c r="E10" s="155">
        <f t="shared" si="0"/>
        <v>1.1737140332876352</v>
      </c>
      <c r="F10" s="155">
        <f t="shared" si="0"/>
        <v>1.1429114134708322</v>
      </c>
      <c r="G10" s="155">
        <f t="shared" si="0"/>
        <v>1.0158131172320557</v>
      </c>
      <c r="H10" s="155">
        <f t="shared" si="0"/>
        <v>0.94381828351340646</v>
      </c>
      <c r="I10" s="155">
        <f t="shared" si="0"/>
        <v>0.89670360106438274</v>
      </c>
      <c r="J10" s="155">
        <f t="shared" si="0"/>
        <v>0.88341382460017215</v>
      </c>
      <c r="K10" s="155">
        <f t="shared" si="0"/>
        <v>0.84517721211878816</v>
      </c>
      <c r="L10" s="155">
        <f t="shared" si="0"/>
        <v>0.780552656069192</v>
      </c>
      <c r="M10" s="155">
        <f t="shared" si="0"/>
        <v>0.763493467840069</v>
      </c>
      <c r="N10" s="155">
        <f t="shared" si="0"/>
        <v>0.71628042204085918</v>
      </c>
      <c r="O10" s="155">
        <f t="shared" si="0"/>
        <v>0.74346012113205695</v>
      </c>
      <c r="P10" s="155">
        <f t="shared" si="0"/>
        <v>0.69764991520875375</v>
      </c>
      <c r="Q10" s="155">
        <f t="shared" si="0"/>
        <v>0.67719710607787209</v>
      </c>
      <c r="R10" s="155">
        <f t="shared" si="0"/>
        <v>0.66151419528918876</v>
      </c>
      <c r="S10" s="155">
        <f t="shared" si="0"/>
        <v>0.6172350917144499</v>
      </c>
      <c r="T10" s="155">
        <f t="shared" si="0"/>
        <v>0.60637047547328171</v>
      </c>
      <c r="U10" s="155">
        <f t="shared" si="0"/>
        <v>0.57639206866999759</v>
      </c>
      <c r="V10" s="155">
        <f t="shared" si="0"/>
        <v>0.5359831456002454</v>
      </c>
      <c r="W10" s="155">
        <f t="shared" si="0"/>
        <v>0.50822506644065835</v>
      </c>
      <c r="X10" s="155">
        <f t="shared" si="0"/>
        <v>0.4696020966332185</v>
      </c>
      <c r="Y10" s="155">
        <f t="shared" si="0"/>
        <v>0.47129442450564174</v>
      </c>
      <c r="Z10" s="155">
        <f>Z8/Z9</f>
        <v>0.44118622668249663</v>
      </c>
      <c r="AA10" s="155">
        <f>AA8/AA9</f>
        <v>0.38670371493371619</v>
      </c>
      <c r="AB10" s="155">
        <f>AB8/AB9</f>
        <v>0.32440126780563683</v>
      </c>
    </row>
    <row r="11" spans="1:28" x14ac:dyDescent="0.35">
      <c r="A11" s="8" t="s">
        <v>69</v>
      </c>
    </row>
    <row r="12" spans="1:28" x14ac:dyDescent="0.35">
      <c r="A12" s="8" t="s">
        <v>150</v>
      </c>
    </row>
    <row r="13" spans="1:28" x14ac:dyDescent="0.35">
      <c r="A13" s="8" t="s">
        <v>130</v>
      </c>
    </row>
    <row r="14" spans="1:28" x14ac:dyDescent="0.35">
      <c r="A14" s="112" t="s">
        <v>262</v>
      </c>
      <c r="B14"/>
      <c r="C14"/>
      <c r="D14"/>
      <c r="E14"/>
      <c r="F14"/>
      <c r="G14"/>
      <c r="H14"/>
      <c r="I14"/>
      <c r="J14"/>
      <c r="K14"/>
      <c r="L14"/>
      <c r="M14"/>
      <c r="N14"/>
      <c r="O14"/>
      <c r="P14"/>
      <c r="Q14"/>
      <c r="R14"/>
      <c r="S14"/>
      <c r="T14"/>
      <c r="U14"/>
      <c r="V14"/>
      <c r="W14"/>
    </row>
    <row r="15" spans="1:28" x14ac:dyDescent="0.35">
      <c r="A15"/>
      <c r="B15"/>
      <c r="C15"/>
      <c r="D15"/>
      <c r="E15"/>
      <c r="F15"/>
      <c r="G15"/>
      <c r="H15"/>
      <c r="I15"/>
      <c r="J15"/>
      <c r="K15"/>
      <c r="L15"/>
      <c r="M15"/>
      <c r="N15"/>
      <c r="O15"/>
      <c r="P15"/>
      <c r="Q15"/>
      <c r="R15"/>
      <c r="S15"/>
      <c r="T15"/>
      <c r="U15"/>
      <c r="V15"/>
      <c r="W15"/>
    </row>
    <row r="16" spans="1:28" x14ac:dyDescent="0.35">
      <c r="A16"/>
      <c r="B16"/>
      <c r="C16" s="263"/>
      <c r="D16"/>
      <c r="E16"/>
      <c r="F16"/>
      <c r="G16"/>
      <c r="H16"/>
      <c r="I16"/>
      <c r="J16"/>
      <c r="K16"/>
      <c r="L16"/>
      <c r="M16"/>
      <c r="N16"/>
      <c r="O16"/>
      <c r="P16"/>
      <c r="Q16"/>
      <c r="R16"/>
      <c r="S16"/>
      <c r="T16"/>
      <c r="U16"/>
      <c r="V16"/>
      <c r="W16"/>
    </row>
    <row r="17" spans="1:27" ht="15.5" x14ac:dyDescent="0.35">
      <c r="B17" s="327"/>
      <c r="C17" s="379"/>
      <c r="D17" s="379"/>
      <c r="E17" s="379"/>
      <c r="F17" s="379"/>
      <c r="G17" s="379"/>
      <c r="H17" s="379"/>
      <c r="I17" s="379"/>
      <c r="J17" s="379"/>
      <c r="K17" s="379"/>
      <c r="L17" s="379"/>
      <c r="M17" s="379"/>
      <c r="N17" s="379"/>
      <c r="O17" s="379"/>
      <c r="P17" s="379"/>
      <c r="Q17" s="379"/>
      <c r="R17" s="379"/>
      <c r="S17" s="379"/>
      <c r="T17" s="379"/>
      <c r="U17" s="379"/>
      <c r="V17" s="379"/>
      <c r="W17" s="379"/>
      <c r="X17" s="379"/>
      <c r="Y17" s="379"/>
      <c r="Z17" s="379"/>
      <c r="AA17" s="379"/>
    </row>
    <row r="18" spans="1:27" x14ac:dyDescent="0.35">
      <c r="A18" s="9"/>
      <c r="U18" s="63"/>
    </row>
    <row r="19" spans="1:27" x14ac:dyDescent="0.35">
      <c r="U19" s="20"/>
    </row>
  </sheetData>
  <phoneticPr fontId="51" type="noConversion"/>
  <hyperlinks>
    <hyperlink ref="A6" r:id="rId1" xr:uid="{00000000-0004-0000-0100-000000000000}"/>
    <hyperlink ref="A14" location="Contents!A1" display="Return to Contents Page" xr:uid="{00000000-0004-0000-0100-000001000000}"/>
    <hyperlink ref="A5" r:id="rId2" xr:uid="{63F25BA7-F49D-44E4-A5CB-4D6357CBF849}"/>
  </hyperlinks>
  <pageMargins left="0.25" right="0.25" top="0.75" bottom="0.75" header="0.3" footer="0.3"/>
  <pageSetup paperSize="9" scale="48" orientation="landscape" r:id="rId3"/>
  <ignoredErrors>
    <ignoredError sqref="Y10" evalError="1"/>
  </ignoredErrors>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J83"/>
  <sheetViews>
    <sheetView workbookViewId="0"/>
  </sheetViews>
  <sheetFormatPr defaultColWidth="11.453125" defaultRowHeight="14.5" x14ac:dyDescent="0.35"/>
  <cols>
    <col min="1" max="1" width="31.453125" style="12" customWidth="1"/>
    <col min="2" max="2" width="17.81640625" style="8" customWidth="1"/>
    <col min="3" max="4" width="9.81640625" style="8" bestFit="1" customWidth="1"/>
    <col min="5" max="5" width="11.453125" style="8"/>
    <col min="6" max="35" width="9.81640625" style="8" bestFit="1" customWidth="1"/>
    <col min="36" max="16384" width="11.453125" style="8"/>
  </cols>
  <sheetData>
    <row r="1" spans="1:36" ht="17" x14ac:dyDescent="0.35">
      <c r="A1" s="268" t="s">
        <v>278</v>
      </c>
    </row>
    <row r="2" spans="1:36" x14ac:dyDescent="0.35">
      <c r="A2" s="12" t="s">
        <v>483</v>
      </c>
    </row>
    <row r="3" spans="1:36" x14ac:dyDescent="0.35">
      <c r="A3" s="12" t="s">
        <v>277</v>
      </c>
    </row>
    <row r="4" spans="1:36" x14ac:dyDescent="0.35">
      <c r="A4" s="37" t="s">
        <v>166</v>
      </c>
    </row>
    <row r="5" spans="1:36" x14ac:dyDescent="0.35">
      <c r="A5" s="112" t="s">
        <v>481</v>
      </c>
      <c r="B5" s="331"/>
      <c r="C5" s="331"/>
      <c r="D5" s="331"/>
      <c r="E5" s="331"/>
      <c r="F5" s="331"/>
    </row>
    <row r="6" spans="1:36" x14ac:dyDescent="0.35">
      <c r="A6" s="112" t="s">
        <v>452</v>
      </c>
      <c r="B6" s="331"/>
    </row>
    <row r="7" spans="1:36" ht="15.5" x14ac:dyDescent="0.35">
      <c r="A7" s="275" t="s">
        <v>311</v>
      </c>
      <c r="B7" s="157" t="s">
        <v>20</v>
      </c>
      <c r="C7" s="152" t="s">
        <v>240</v>
      </c>
      <c r="D7" s="152" t="s">
        <v>241</v>
      </c>
      <c r="E7" s="152" t="s">
        <v>242</v>
      </c>
      <c r="F7" s="152" t="s">
        <v>243</v>
      </c>
      <c r="G7" s="152" t="s">
        <v>244</v>
      </c>
      <c r="H7" s="152" t="s">
        <v>245</v>
      </c>
      <c r="I7" s="152" t="s">
        <v>246</v>
      </c>
      <c r="J7" s="152" t="s">
        <v>247</v>
      </c>
      <c r="K7" s="152" t="s">
        <v>221</v>
      </c>
      <c r="L7" s="152" t="s">
        <v>222</v>
      </c>
      <c r="M7" s="152" t="s">
        <v>223</v>
      </c>
      <c r="N7" s="152" t="s">
        <v>224</v>
      </c>
      <c r="O7" s="152" t="s">
        <v>225</v>
      </c>
      <c r="P7" s="152" t="s">
        <v>226</v>
      </c>
      <c r="Q7" s="152" t="s">
        <v>227</v>
      </c>
      <c r="R7" s="152" t="s">
        <v>228</v>
      </c>
      <c r="S7" s="152" t="s">
        <v>229</v>
      </c>
      <c r="T7" s="152" t="s">
        <v>230</v>
      </c>
      <c r="U7" s="152" t="s">
        <v>231</v>
      </c>
      <c r="V7" s="152" t="s">
        <v>232</v>
      </c>
      <c r="W7" s="152" t="s">
        <v>233</v>
      </c>
      <c r="X7" s="152" t="s">
        <v>234</v>
      </c>
      <c r="Y7" s="152" t="s">
        <v>235</v>
      </c>
      <c r="Z7" s="152" t="s">
        <v>236</v>
      </c>
      <c r="AA7" s="152" t="s">
        <v>147</v>
      </c>
      <c r="AB7" s="152" t="s">
        <v>148</v>
      </c>
      <c r="AC7" s="152" t="s">
        <v>149</v>
      </c>
      <c r="AD7" s="152" t="s">
        <v>237</v>
      </c>
      <c r="AE7" s="152" t="s">
        <v>238</v>
      </c>
      <c r="AF7" s="153" t="s">
        <v>239</v>
      </c>
      <c r="AG7" s="153" t="s">
        <v>248</v>
      </c>
      <c r="AH7" s="153" t="s">
        <v>249</v>
      </c>
      <c r="AI7" s="317" t="s">
        <v>374</v>
      </c>
      <c r="AJ7" s="152" t="s">
        <v>482</v>
      </c>
    </row>
    <row r="8" spans="1:36" ht="17.5" x14ac:dyDescent="0.35">
      <c r="A8" s="402" t="s">
        <v>122</v>
      </c>
      <c r="B8" s="402" t="s">
        <v>132</v>
      </c>
      <c r="C8" s="46">
        <v>26564.6160231022</v>
      </c>
      <c r="D8" s="45"/>
      <c r="E8" s="45"/>
      <c r="F8" s="45"/>
      <c r="G8" s="45"/>
      <c r="H8" s="46">
        <v>26634.902290072634</v>
      </c>
      <c r="I8" s="45"/>
      <c r="J8" s="45"/>
      <c r="K8" s="46">
        <v>26302.461421304084</v>
      </c>
      <c r="L8" s="46">
        <v>26677.647444418424</v>
      </c>
      <c r="M8" s="46">
        <v>26225.466359778922</v>
      </c>
      <c r="N8" s="46">
        <v>26592.119857225855</v>
      </c>
      <c r="O8" s="46">
        <v>24419.131525141387</v>
      </c>
      <c r="P8" s="46">
        <v>24502.466458291547</v>
      </c>
      <c r="Q8" s="46">
        <v>24419.032464185271</v>
      </c>
      <c r="R8" s="46">
        <v>25395.49721578115</v>
      </c>
      <c r="S8" s="46">
        <v>25764.382134229138</v>
      </c>
      <c r="T8" s="46">
        <v>24645.169562728668</v>
      </c>
      <c r="U8" s="46">
        <v>24385.217869343964</v>
      </c>
      <c r="V8" s="46">
        <v>22458.256352669097</v>
      </c>
      <c r="W8" s="46">
        <v>23047.263755093765</v>
      </c>
      <c r="X8" s="46">
        <v>22070.852717544134</v>
      </c>
      <c r="Y8" s="46">
        <v>22314.99903947804</v>
      </c>
      <c r="Z8" s="46">
        <v>22499.420810175889</v>
      </c>
      <c r="AA8" s="46">
        <v>21647.051901517472</v>
      </c>
      <c r="AB8" s="46">
        <v>22042.173153929263</v>
      </c>
      <c r="AC8" s="46">
        <v>22218.185071022395</v>
      </c>
      <c r="AD8" s="46">
        <v>21562.601947497871</v>
      </c>
      <c r="AE8" s="46">
        <v>21033.402599713085</v>
      </c>
      <c r="AF8" s="46">
        <v>20577.024670274368</v>
      </c>
      <c r="AG8" s="46">
        <v>19863.174815214777</v>
      </c>
      <c r="AH8" s="46">
        <v>20565.454770577897</v>
      </c>
      <c r="AI8" s="46">
        <v>19606.265050854345</v>
      </c>
      <c r="AJ8" s="46">
        <v>18212.211575876256</v>
      </c>
    </row>
    <row r="9" spans="1:36" ht="15.5" x14ac:dyDescent="0.35">
      <c r="A9" s="402" t="s">
        <v>120</v>
      </c>
      <c r="B9" s="402" t="s">
        <v>65</v>
      </c>
      <c r="C9" s="325">
        <v>1595595</v>
      </c>
      <c r="D9" s="325">
        <v>1607295</v>
      </c>
      <c r="E9" s="325">
        <v>1623263</v>
      </c>
      <c r="F9" s="325">
        <v>1635552</v>
      </c>
      <c r="G9" s="325">
        <v>1643707</v>
      </c>
      <c r="H9" s="325">
        <v>1649131</v>
      </c>
      <c r="I9" s="325">
        <v>1661751</v>
      </c>
      <c r="J9" s="325">
        <v>1671261</v>
      </c>
      <c r="K9" s="325">
        <v>1677769</v>
      </c>
      <c r="L9" s="325">
        <v>1679006</v>
      </c>
      <c r="M9" s="325">
        <v>1682944</v>
      </c>
      <c r="N9" s="325">
        <v>1688838</v>
      </c>
      <c r="O9" s="325">
        <v>1697534</v>
      </c>
      <c r="P9" s="325">
        <v>1704924</v>
      </c>
      <c r="Q9" s="325">
        <v>1714042</v>
      </c>
      <c r="R9" s="325">
        <v>1727733</v>
      </c>
      <c r="S9" s="325">
        <v>1743113</v>
      </c>
      <c r="T9" s="325">
        <v>1761683</v>
      </c>
      <c r="U9" s="325">
        <v>1779152</v>
      </c>
      <c r="V9" s="325">
        <v>1793333</v>
      </c>
      <c r="W9" s="325">
        <v>1804833</v>
      </c>
      <c r="X9" s="325">
        <v>1814318</v>
      </c>
      <c r="Y9" s="325">
        <v>1824603</v>
      </c>
      <c r="Z9" s="325">
        <v>1831677</v>
      </c>
      <c r="AA9" s="325">
        <v>1843186</v>
      </c>
      <c r="AB9" s="325">
        <v>1854943</v>
      </c>
      <c r="AC9" s="325">
        <v>1866042</v>
      </c>
      <c r="AD9" s="325">
        <v>1875178</v>
      </c>
      <c r="AE9" s="325">
        <v>1886259</v>
      </c>
      <c r="AF9" s="325">
        <v>1898519</v>
      </c>
      <c r="AG9" s="325">
        <v>1900523</v>
      </c>
      <c r="AH9" s="325">
        <v>1904564</v>
      </c>
      <c r="AI9" s="325">
        <v>1910543</v>
      </c>
      <c r="AJ9" s="325">
        <v>1920382</v>
      </c>
    </row>
    <row r="10" spans="1:36" ht="17.5" x14ac:dyDescent="0.35">
      <c r="A10" s="158" t="s">
        <v>26</v>
      </c>
      <c r="B10" s="158" t="s">
        <v>153</v>
      </c>
      <c r="C10" s="159">
        <f>(C8*1000)/C9</f>
        <v>16.648721024509477</v>
      </c>
      <c r="D10" s="159"/>
      <c r="E10" s="159"/>
      <c r="F10" s="159"/>
      <c r="G10" s="159"/>
      <c r="H10" s="159">
        <f t="shared" ref="H10" si="0">(H8*1000)/H9</f>
        <v>16.15087114975865</v>
      </c>
      <c r="I10" s="159"/>
      <c r="J10" s="159"/>
      <c r="K10" s="159">
        <f t="shared" ref="K10" si="1">(K8*1000)/K9</f>
        <v>15.677045780023402</v>
      </c>
      <c r="L10" s="159">
        <f t="shared" ref="L10" si="2">(L8*1000)/L9</f>
        <v>15.888953014115746</v>
      </c>
      <c r="M10" s="159">
        <f t="shared" ref="M10" si="3">(M8*1000)/M9</f>
        <v>15.583089134147613</v>
      </c>
      <c r="N10" s="159">
        <f t="shared" ref="N10" si="4">(N8*1000)/N9</f>
        <v>15.745808572063071</v>
      </c>
      <c r="O10" s="159">
        <f t="shared" ref="O10" si="5">(O8*1000)/O9</f>
        <v>14.385061816223644</v>
      </c>
      <c r="P10" s="159">
        <f t="shared" ref="P10" si="6">(P8*1000)/P9</f>
        <v>14.3715886797837</v>
      </c>
      <c r="Q10" s="159">
        <f t="shared" ref="Q10" si="7">(Q8*1000)/Q9</f>
        <v>14.246460975976825</v>
      </c>
      <c r="R10" s="159">
        <f t="shared" ref="R10" si="8">(R8*1000)/R9</f>
        <v>14.69873945556469</v>
      </c>
      <c r="S10" s="159">
        <f t="shared" ref="S10" si="9">(S8*1000)/S9</f>
        <v>14.780672357001031</v>
      </c>
      <c r="T10" s="159">
        <f t="shared" ref="T10" si="10">(T8*1000)/T9</f>
        <v>13.989559735053735</v>
      </c>
      <c r="U10" s="159">
        <f t="shared" ref="U10" si="11">(U8*1000)/U9</f>
        <v>13.706090243747562</v>
      </c>
      <c r="V10" s="159">
        <f t="shared" ref="V10" si="12">(V8*1000)/V9</f>
        <v>12.523193602453699</v>
      </c>
      <c r="W10" s="159">
        <f t="shared" ref="W10" si="13">(W8*1000)/W9</f>
        <v>12.769748644386359</v>
      </c>
      <c r="X10" s="159">
        <f t="shared" ref="X10" si="14">(X8*1000)/X9</f>
        <v>12.164820454597338</v>
      </c>
      <c r="Y10" s="159">
        <f t="shared" ref="Y10" si="15">(Y8*1000)/Y9</f>
        <v>12.230057190237023</v>
      </c>
      <c r="Z10" s="159">
        <f t="shared" ref="Z10" si="16">(Z8*1000)/Z9</f>
        <v>12.283508942993709</v>
      </c>
      <c r="AA10" s="159">
        <f t="shared" ref="AA10" si="17">(AA8*1000)/AA9</f>
        <v>11.744366494492402</v>
      </c>
      <c r="AB10" s="159">
        <f t="shared" ref="AB10" si="18">(AB8*1000)/AB9</f>
        <v>11.882938264911248</v>
      </c>
      <c r="AC10" s="159">
        <f t="shared" ref="AC10" si="19">(AC8*1000)/AC9</f>
        <v>11.90658359834473</v>
      </c>
      <c r="AD10" s="159">
        <f t="shared" ref="AD10" si="20">(AD8*1000)/AD9</f>
        <v>11.498962737136353</v>
      </c>
      <c r="AE10" s="159">
        <f t="shared" ref="AE10" si="21">(AE8*1000)/AE9</f>
        <v>11.150856059381603</v>
      </c>
      <c r="AF10" s="159">
        <f t="shared" ref="AF10" si="22">(AF8*1000)/AF9</f>
        <v>10.838461279699793</v>
      </c>
      <c r="AG10" s="159">
        <f t="shared" ref="AG10:AJ10" si="23">(AG8*1000)/AG9</f>
        <v>10.451425641896877</v>
      </c>
      <c r="AH10" s="329">
        <f t="shared" si="23"/>
        <v>10.797985665264017</v>
      </c>
      <c r="AI10" s="330">
        <f t="shared" si="23"/>
        <v>10.262142778704455</v>
      </c>
      <c r="AJ10" s="330">
        <f t="shared" si="23"/>
        <v>9.4836400132245853</v>
      </c>
    </row>
    <row r="11" spans="1:36" x14ac:dyDescent="0.35">
      <c r="A11" s="8" t="s">
        <v>167</v>
      </c>
    </row>
    <row r="12" spans="1:36" x14ac:dyDescent="0.35">
      <c r="A12" s="12" t="s">
        <v>130</v>
      </c>
    </row>
    <row r="13" spans="1:36" customFormat="1" x14ac:dyDescent="0.35">
      <c r="A13" s="112" t="s">
        <v>262</v>
      </c>
    </row>
    <row r="14" spans="1:36" customFormat="1" ht="15.5" x14ac:dyDescent="0.35">
      <c r="C14" s="26"/>
      <c r="D14" s="26"/>
      <c r="E14" s="27"/>
      <c r="F14" s="8"/>
      <c r="G14" s="8"/>
      <c r="H14" s="8"/>
      <c r="W14" s="284"/>
      <c r="X14" s="6"/>
      <c r="AA14" s="297"/>
    </row>
    <row r="15" spans="1:36" ht="15.5" x14ac:dyDescent="0.35">
      <c r="C15" s="379"/>
      <c r="D15" s="26"/>
      <c r="E15" s="27"/>
      <c r="H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row>
    <row r="16" spans="1:36" x14ac:dyDescent="0.35">
      <c r="C16"/>
      <c r="D16"/>
      <c r="E16"/>
      <c r="F16"/>
      <c r="G16"/>
      <c r="H16"/>
      <c r="I16"/>
      <c r="J16"/>
      <c r="K16"/>
      <c r="L16"/>
      <c r="M16"/>
      <c r="N16"/>
      <c r="O16"/>
      <c r="P16"/>
      <c r="Q16"/>
      <c r="R16"/>
      <c r="S16"/>
      <c r="T16"/>
      <c r="U16"/>
      <c r="V16"/>
      <c r="W16"/>
      <c r="X16"/>
      <c r="Y16"/>
      <c r="Z16"/>
      <c r="AA16"/>
      <c r="AB16"/>
      <c r="AC16"/>
      <c r="AD16"/>
      <c r="AE16"/>
      <c r="AF16"/>
      <c r="AG16"/>
      <c r="AH16"/>
      <c r="AI16"/>
      <c r="AJ16"/>
    </row>
    <row r="17" spans="3:3" x14ac:dyDescent="0.35">
      <c r="C17" s="414"/>
    </row>
    <row r="18" spans="3:3" x14ac:dyDescent="0.35">
      <c r="C18" s="414"/>
    </row>
    <row r="19" spans="3:3" x14ac:dyDescent="0.35">
      <c r="C19" s="414"/>
    </row>
    <row r="20" spans="3:3" x14ac:dyDescent="0.35">
      <c r="C20" s="414"/>
    </row>
    <row r="21" spans="3:3" x14ac:dyDescent="0.35">
      <c r="C21" s="414"/>
    </row>
    <row r="22" spans="3:3" x14ac:dyDescent="0.35">
      <c r="C22" s="414"/>
    </row>
    <row r="23" spans="3:3" x14ac:dyDescent="0.35">
      <c r="C23" s="414"/>
    </row>
    <row r="24" spans="3:3" x14ac:dyDescent="0.35">
      <c r="C24" s="414"/>
    </row>
    <row r="25" spans="3:3" x14ac:dyDescent="0.35">
      <c r="C25" s="414"/>
    </row>
    <row r="26" spans="3:3" x14ac:dyDescent="0.35">
      <c r="C26" s="414"/>
    </row>
    <row r="27" spans="3:3" x14ac:dyDescent="0.35">
      <c r="C27" s="414"/>
    </row>
    <row r="28" spans="3:3" x14ac:dyDescent="0.35">
      <c r="C28" s="414"/>
    </row>
    <row r="29" spans="3:3" x14ac:dyDescent="0.35">
      <c r="C29" s="414"/>
    </row>
    <row r="30" spans="3:3" x14ac:dyDescent="0.35">
      <c r="C30" s="414"/>
    </row>
    <row r="31" spans="3:3" x14ac:dyDescent="0.35">
      <c r="C31" s="414"/>
    </row>
    <row r="32" spans="3:3" x14ac:dyDescent="0.35">
      <c r="C32" s="414"/>
    </row>
    <row r="33" spans="3:3" x14ac:dyDescent="0.35">
      <c r="C33" s="414"/>
    </row>
    <row r="34" spans="3:3" x14ac:dyDescent="0.35">
      <c r="C34" s="414"/>
    </row>
    <row r="35" spans="3:3" x14ac:dyDescent="0.35">
      <c r="C35" s="414"/>
    </row>
    <row r="36" spans="3:3" x14ac:dyDescent="0.35">
      <c r="C36" s="414"/>
    </row>
    <row r="37" spans="3:3" x14ac:dyDescent="0.35">
      <c r="C37" s="414"/>
    </row>
    <row r="38" spans="3:3" x14ac:dyDescent="0.35">
      <c r="C38" s="414"/>
    </row>
    <row r="39" spans="3:3" x14ac:dyDescent="0.35">
      <c r="C39" s="414"/>
    </row>
    <row r="40" spans="3:3" x14ac:dyDescent="0.35">
      <c r="C40" s="414"/>
    </row>
    <row r="41" spans="3:3" x14ac:dyDescent="0.35">
      <c r="C41" s="414"/>
    </row>
    <row r="42" spans="3:3" x14ac:dyDescent="0.35">
      <c r="C42" s="414"/>
    </row>
    <row r="43" spans="3:3" x14ac:dyDescent="0.35">
      <c r="C43" s="414"/>
    </row>
    <row r="44" spans="3:3" x14ac:dyDescent="0.35">
      <c r="C44" s="414"/>
    </row>
    <row r="45" spans="3:3" x14ac:dyDescent="0.35">
      <c r="C45" s="414"/>
    </row>
    <row r="46" spans="3:3" x14ac:dyDescent="0.35">
      <c r="C46" s="414"/>
    </row>
    <row r="47" spans="3:3" x14ac:dyDescent="0.35">
      <c r="C47" s="414"/>
    </row>
    <row r="48" spans="3:3" x14ac:dyDescent="0.35">
      <c r="C48" s="414"/>
    </row>
    <row r="49" spans="3:3" x14ac:dyDescent="0.35">
      <c r="C49" s="414"/>
    </row>
    <row r="50" spans="3:3" x14ac:dyDescent="0.35">
      <c r="C50" s="414"/>
    </row>
    <row r="51" spans="3:3" x14ac:dyDescent="0.35">
      <c r="C51" s="414"/>
    </row>
    <row r="52" spans="3:3" x14ac:dyDescent="0.35">
      <c r="C52" s="414"/>
    </row>
    <row r="53" spans="3:3" x14ac:dyDescent="0.35">
      <c r="C53" s="414"/>
    </row>
    <row r="54" spans="3:3" x14ac:dyDescent="0.35">
      <c r="C54" s="414"/>
    </row>
    <row r="55" spans="3:3" x14ac:dyDescent="0.35">
      <c r="C55" s="414"/>
    </row>
    <row r="56" spans="3:3" x14ac:dyDescent="0.35">
      <c r="C56" s="414"/>
    </row>
    <row r="57" spans="3:3" x14ac:dyDescent="0.35">
      <c r="C57" s="414"/>
    </row>
    <row r="58" spans="3:3" x14ac:dyDescent="0.35">
      <c r="C58" s="414"/>
    </row>
    <row r="59" spans="3:3" x14ac:dyDescent="0.35">
      <c r="C59" s="414"/>
    </row>
    <row r="60" spans="3:3" x14ac:dyDescent="0.35">
      <c r="C60" s="414"/>
    </row>
    <row r="61" spans="3:3" x14ac:dyDescent="0.35">
      <c r="C61" s="414"/>
    </row>
    <row r="62" spans="3:3" x14ac:dyDescent="0.35">
      <c r="C62" s="414"/>
    </row>
    <row r="63" spans="3:3" x14ac:dyDescent="0.35">
      <c r="C63" s="414"/>
    </row>
    <row r="64" spans="3:3" x14ac:dyDescent="0.35">
      <c r="C64" s="414"/>
    </row>
    <row r="65" spans="3:3" x14ac:dyDescent="0.35">
      <c r="C65" s="414"/>
    </row>
    <row r="66" spans="3:3" x14ac:dyDescent="0.35">
      <c r="C66" s="414"/>
    </row>
    <row r="67" spans="3:3" x14ac:dyDescent="0.35">
      <c r="C67" s="414"/>
    </row>
    <row r="68" spans="3:3" x14ac:dyDescent="0.35">
      <c r="C68" s="414"/>
    </row>
    <row r="69" spans="3:3" x14ac:dyDescent="0.35">
      <c r="C69" s="414"/>
    </row>
    <row r="70" spans="3:3" x14ac:dyDescent="0.35">
      <c r="C70" s="414"/>
    </row>
    <row r="71" spans="3:3" x14ac:dyDescent="0.35">
      <c r="C71" s="414"/>
    </row>
    <row r="72" spans="3:3" x14ac:dyDescent="0.35">
      <c r="C72" s="414"/>
    </row>
    <row r="73" spans="3:3" x14ac:dyDescent="0.35">
      <c r="C73" s="414"/>
    </row>
    <row r="74" spans="3:3" x14ac:dyDescent="0.35">
      <c r="C74" s="414"/>
    </row>
    <row r="75" spans="3:3" x14ac:dyDescent="0.35">
      <c r="C75" s="414"/>
    </row>
    <row r="76" spans="3:3" x14ac:dyDescent="0.35">
      <c r="C76" s="414"/>
    </row>
    <row r="77" spans="3:3" x14ac:dyDescent="0.35">
      <c r="C77" s="414"/>
    </row>
    <row r="78" spans="3:3" x14ac:dyDescent="0.35">
      <c r="C78" s="414"/>
    </row>
    <row r="79" spans="3:3" x14ac:dyDescent="0.35">
      <c r="C79" s="414"/>
    </row>
    <row r="80" spans="3:3" x14ac:dyDescent="0.35">
      <c r="C80" s="414"/>
    </row>
    <row r="81" spans="3:3" x14ac:dyDescent="0.35">
      <c r="C81" s="414"/>
    </row>
    <row r="82" spans="3:3" x14ac:dyDescent="0.35">
      <c r="C82" s="414"/>
    </row>
    <row r="83" spans="3:3" x14ac:dyDescent="0.35">
      <c r="C83" s="414"/>
    </row>
  </sheetData>
  <phoneticPr fontId="51" type="noConversion"/>
  <hyperlinks>
    <hyperlink ref="A13" location="Contents!A1" display="Return to Contents Page" xr:uid="{00000000-0004-0000-0200-000001000000}"/>
    <hyperlink ref="A5" r:id="rId1" xr:uid="{E0C67601-2D19-4691-B047-931878C1CF74}"/>
    <hyperlink ref="A6" r:id="rId2" xr:uid="{533506AE-71E4-4272-B680-71BAB1120569}"/>
  </hyperlinks>
  <pageMargins left="0.25" right="0.25" top="0.75" bottom="0.75" header="0.3" footer="0.3"/>
  <pageSetup paperSize="9" scale="49" orientation="landscape"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V33"/>
  <sheetViews>
    <sheetView workbookViewId="0"/>
  </sheetViews>
  <sheetFormatPr defaultColWidth="11.453125" defaultRowHeight="14.5" x14ac:dyDescent="0.35"/>
  <cols>
    <col min="1" max="1" width="27.1796875" style="8" customWidth="1"/>
    <col min="2" max="2" width="14.453125" style="8" customWidth="1"/>
    <col min="3" max="16" width="11.453125" style="8"/>
    <col min="17" max="17" width="11.1796875" style="8" customWidth="1"/>
    <col min="18" max="16384" width="11.453125" style="8"/>
  </cols>
  <sheetData>
    <row r="1" spans="1:22" ht="17" x14ac:dyDescent="0.35">
      <c r="A1" s="268" t="s">
        <v>384</v>
      </c>
      <c r="B1" s="48"/>
    </row>
    <row r="2" spans="1:22" customFormat="1" x14ac:dyDescent="0.35">
      <c r="A2" t="s">
        <v>287</v>
      </c>
    </row>
    <row r="3" spans="1:22" ht="18.75" customHeight="1" x14ac:dyDescent="0.35">
      <c r="A3" t="s">
        <v>166</v>
      </c>
      <c r="B3" s="12"/>
      <c r="F3" s="5"/>
      <c r="G3" s="5"/>
      <c r="H3" s="5"/>
      <c r="I3" s="5"/>
      <c r="J3" s="5"/>
      <c r="K3" s="5"/>
      <c r="L3" s="5"/>
    </row>
    <row r="4" spans="1:22" ht="18.75" customHeight="1" x14ac:dyDescent="0.35">
      <c r="A4" s="112" t="s">
        <v>481</v>
      </c>
      <c r="B4" s="331"/>
      <c r="C4" s="331"/>
      <c r="D4" s="331"/>
      <c r="E4" s="331"/>
      <c r="F4" s="331"/>
      <c r="G4" s="5"/>
      <c r="H4" s="5"/>
      <c r="I4" s="5"/>
      <c r="J4" s="5"/>
      <c r="K4" s="5"/>
      <c r="L4" s="5"/>
    </row>
    <row r="5" spans="1:22" ht="18.75" customHeight="1" x14ac:dyDescent="0.35">
      <c r="A5" s="112" t="s">
        <v>170</v>
      </c>
      <c r="B5" s="332"/>
      <c r="F5" s="5"/>
      <c r="G5" s="5"/>
      <c r="H5" s="5"/>
      <c r="I5" s="5"/>
      <c r="J5" s="5"/>
      <c r="K5" s="5"/>
      <c r="L5" s="5"/>
    </row>
    <row r="6" spans="1:22" ht="18.75" customHeight="1" x14ac:dyDescent="0.35">
      <c r="A6" s="295" t="s">
        <v>386</v>
      </c>
      <c r="B6" s="12"/>
      <c r="F6" s="5"/>
      <c r="G6" s="5"/>
      <c r="H6" s="5"/>
      <c r="I6" s="5"/>
      <c r="J6" s="5"/>
      <c r="K6" s="5"/>
      <c r="L6" s="5"/>
    </row>
    <row r="7" spans="1:22" ht="18.75" customHeight="1" x14ac:dyDescent="0.35">
      <c r="A7" s="12" t="s">
        <v>484</v>
      </c>
      <c r="B7" s="12"/>
      <c r="F7" s="5"/>
      <c r="G7" s="5"/>
      <c r="H7" s="5"/>
      <c r="I7" s="5"/>
      <c r="J7" s="5"/>
      <c r="K7" s="5"/>
      <c r="L7" s="5"/>
    </row>
    <row r="8" spans="1:22" ht="15.5" x14ac:dyDescent="0.35">
      <c r="A8" s="157" t="s">
        <v>311</v>
      </c>
      <c r="B8" s="157" t="s">
        <v>20</v>
      </c>
      <c r="C8" s="152" t="s">
        <v>227</v>
      </c>
      <c r="D8" s="152" t="s">
        <v>228</v>
      </c>
      <c r="E8" s="152" t="s">
        <v>229</v>
      </c>
      <c r="F8" s="152" t="s">
        <v>230</v>
      </c>
      <c r="G8" s="152" t="s">
        <v>231</v>
      </c>
      <c r="H8" s="152" t="s">
        <v>232</v>
      </c>
      <c r="I8" s="152" t="s">
        <v>233</v>
      </c>
      <c r="J8" s="152" t="s">
        <v>234</v>
      </c>
      <c r="K8" s="152" t="s">
        <v>235</v>
      </c>
      <c r="L8" s="152" t="s">
        <v>236</v>
      </c>
      <c r="M8" s="152" t="s">
        <v>147</v>
      </c>
      <c r="N8" s="152" t="s">
        <v>148</v>
      </c>
      <c r="O8" s="152" t="s">
        <v>149</v>
      </c>
      <c r="P8" s="152" t="s">
        <v>237</v>
      </c>
      <c r="Q8" s="152" t="s">
        <v>238</v>
      </c>
      <c r="R8" s="153" t="s">
        <v>239</v>
      </c>
      <c r="S8" s="153" t="s">
        <v>248</v>
      </c>
      <c r="T8" s="153" t="s">
        <v>249</v>
      </c>
      <c r="U8" s="317" t="s">
        <v>374</v>
      </c>
      <c r="V8" s="152" t="s">
        <v>482</v>
      </c>
    </row>
    <row r="9" spans="1:22" ht="17.5" x14ac:dyDescent="0.45">
      <c r="A9" s="42" t="s">
        <v>461</v>
      </c>
      <c r="B9" s="42" t="s">
        <v>132</v>
      </c>
      <c r="C9" s="55">
        <v>4876.3036818245782</v>
      </c>
      <c r="D9" s="55">
        <v>5399.000769780092</v>
      </c>
      <c r="E9" s="55">
        <v>5728.6122800574203</v>
      </c>
      <c r="F9" s="56">
        <v>4652.1078561879804</v>
      </c>
      <c r="G9" s="56">
        <v>4838.842900474755</v>
      </c>
      <c r="H9" s="56">
        <v>3685.8699359397497</v>
      </c>
      <c r="I9" s="56">
        <v>3939.2072512495861</v>
      </c>
      <c r="J9" s="56">
        <v>3727.711004574493</v>
      </c>
      <c r="K9" s="56">
        <v>3856.9639665918189</v>
      </c>
      <c r="L9" s="46">
        <v>4056.3058501729752</v>
      </c>
      <c r="M9" s="46">
        <v>3816.0744732167786</v>
      </c>
      <c r="N9" s="46">
        <v>3815.4881831061839</v>
      </c>
      <c r="O9" s="46">
        <v>4007.3860513847794</v>
      </c>
      <c r="P9" s="46">
        <v>3418.8340809828555</v>
      </c>
      <c r="Q9" s="46">
        <v>2904.752445986373</v>
      </c>
      <c r="R9" s="46">
        <v>2772.9524863873012</v>
      </c>
      <c r="S9" s="55">
        <v>2863.1520129065066</v>
      </c>
      <c r="T9" s="55">
        <v>3077.5030994094818</v>
      </c>
      <c r="U9" s="46">
        <v>2983.2613013185437</v>
      </c>
      <c r="V9" s="405">
        <v>2124.115662470449</v>
      </c>
    </row>
    <row r="10" spans="1:22" ht="15.5" x14ac:dyDescent="0.35">
      <c r="A10" s="42" t="s">
        <v>102</v>
      </c>
      <c r="B10" s="42" t="s">
        <v>1</v>
      </c>
      <c r="C10" s="55">
        <v>7727.1313</v>
      </c>
      <c r="D10" s="55">
        <v>8265.2080999999998</v>
      </c>
      <c r="E10" s="55">
        <v>8373.5048000000006</v>
      </c>
      <c r="F10" s="56">
        <v>8542.5213000000003</v>
      </c>
      <c r="G10" s="56">
        <v>8937.8096000000005</v>
      </c>
      <c r="H10" s="56">
        <v>8644.4120999999996</v>
      </c>
      <c r="I10" s="56">
        <v>8669.8945000000003</v>
      </c>
      <c r="J10" s="56">
        <v>8516.1406000000006</v>
      </c>
      <c r="K10" s="56">
        <v>8331.0228000000006</v>
      </c>
      <c r="L10" s="46">
        <v>8224.7085000000006</v>
      </c>
      <c r="M10" s="46">
        <v>7971.9512000000004</v>
      </c>
      <c r="N10" s="46">
        <v>8206.5941000000003</v>
      </c>
      <c r="O10" s="46">
        <v>8242.8485000000001</v>
      </c>
      <c r="P10" s="46">
        <v>8296.7329000000009</v>
      </c>
      <c r="Q10" s="325">
        <v>8581.8348999999998</v>
      </c>
      <c r="R10" s="325">
        <v>8418.7078000000001</v>
      </c>
      <c r="S10" s="325">
        <v>8396.9922999999999</v>
      </c>
      <c r="T10" s="46">
        <v>8373.6237999999994</v>
      </c>
      <c r="U10" s="46">
        <v>8253.5558999999994</v>
      </c>
      <c r="V10" s="405">
        <v>8003.5691999999999</v>
      </c>
    </row>
    <row r="11" spans="1:22" ht="17.5" x14ac:dyDescent="0.45">
      <c r="A11" s="160" t="s">
        <v>103</v>
      </c>
      <c r="B11" s="160" t="s">
        <v>254</v>
      </c>
      <c r="C11" s="161">
        <f>C9/C10*1000</f>
        <v>631.06261463741123</v>
      </c>
      <c r="D11" s="161">
        <f t="shared" ref="D11:V11" si="0">D9/D10*1000</f>
        <v>653.22018568172439</v>
      </c>
      <c r="E11" s="161">
        <f t="shared" si="0"/>
        <v>684.13554621207356</v>
      </c>
      <c r="F11" s="161">
        <f t="shared" si="0"/>
        <v>544.58252930408037</v>
      </c>
      <c r="G11" s="161">
        <f t="shared" si="0"/>
        <v>541.39024179646367</v>
      </c>
      <c r="H11" s="161">
        <f t="shared" si="0"/>
        <v>426.38757769770712</v>
      </c>
      <c r="I11" s="161">
        <f t="shared" si="0"/>
        <v>454.35469269546314</v>
      </c>
      <c r="J11" s="161">
        <f t="shared" si="0"/>
        <v>437.7230461148672</v>
      </c>
      <c r="K11" s="161">
        <f t="shared" si="0"/>
        <v>462.96403925239747</v>
      </c>
      <c r="L11" s="161">
        <f t="shared" si="0"/>
        <v>493.18536336855891</v>
      </c>
      <c r="M11" s="161">
        <f t="shared" si="0"/>
        <v>478.6876358722289</v>
      </c>
      <c r="N11" s="161">
        <f t="shared" si="0"/>
        <v>464.92955988967259</v>
      </c>
      <c r="O11" s="161">
        <f t="shared" si="0"/>
        <v>486.1651953672058</v>
      </c>
      <c r="P11" s="161">
        <f t="shared" si="0"/>
        <v>412.06992224407458</v>
      </c>
      <c r="Q11" s="161">
        <f t="shared" si="0"/>
        <v>338.47685021141262</v>
      </c>
      <c r="R11" s="161">
        <f t="shared" si="0"/>
        <v>329.37982315852571</v>
      </c>
      <c r="S11" s="161">
        <f t="shared" si="0"/>
        <v>340.97351892373496</v>
      </c>
      <c r="T11" s="161">
        <f t="shared" si="0"/>
        <v>367.52344897671207</v>
      </c>
      <c r="U11" s="161">
        <f t="shared" si="0"/>
        <v>361.45163823492658</v>
      </c>
      <c r="V11" s="404">
        <f t="shared" si="0"/>
        <v>265.39605136049164</v>
      </c>
    </row>
    <row r="12" spans="1:22" ht="15.5" x14ac:dyDescent="0.35">
      <c r="A12" s="39"/>
      <c r="B12" s="39"/>
      <c r="C12" s="296"/>
      <c r="D12" s="296"/>
      <c r="E12" s="296"/>
      <c r="F12" s="296"/>
      <c r="G12" s="296"/>
      <c r="H12" s="296"/>
      <c r="I12" s="296"/>
      <c r="J12" s="296"/>
      <c r="K12" s="296"/>
      <c r="L12" s="296"/>
      <c r="M12" s="296"/>
      <c r="N12" s="296"/>
      <c r="O12" s="296"/>
      <c r="P12" s="296"/>
      <c r="Q12" s="296"/>
      <c r="R12" s="296"/>
      <c r="S12" s="296"/>
      <c r="T12" s="296"/>
      <c r="V12" s="50"/>
    </row>
    <row r="13" spans="1:22" ht="15.5" x14ac:dyDescent="0.35">
      <c r="A13" s="295" t="s">
        <v>387</v>
      </c>
      <c r="B13" s="12"/>
      <c r="F13" s="5"/>
      <c r="G13" s="5"/>
      <c r="H13" s="5"/>
      <c r="I13" s="5"/>
      <c r="J13" s="5"/>
      <c r="K13" s="5"/>
      <c r="L13" s="5"/>
      <c r="V13" s="50"/>
    </row>
    <row r="14" spans="1:22" x14ac:dyDescent="0.35">
      <c r="A14" s="12" t="s">
        <v>484</v>
      </c>
      <c r="B14" s="12"/>
      <c r="F14" s="5"/>
      <c r="G14" s="5"/>
      <c r="H14" s="5"/>
      <c r="I14" s="5"/>
      <c r="J14" s="5"/>
      <c r="K14" s="5"/>
      <c r="L14" s="5"/>
      <c r="V14" s="50"/>
    </row>
    <row r="15" spans="1:22" ht="15.5" x14ac:dyDescent="0.35">
      <c r="A15" s="157" t="s">
        <v>311</v>
      </c>
      <c r="B15" s="157" t="s">
        <v>20</v>
      </c>
      <c r="C15" s="152" t="s">
        <v>227</v>
      </c>
      <c r="D15" s="152" t="s">
        <v>228</v>
      </c>
      <c r="E15" s="152" t="s">
        <v>229</v>
      </c>
      <c r="F15" s="152" t="s">
        <v>230</v>
      </c>
      <c r="G15" s="152" t="s">
        <v>231</v>
      </c>
      <c r="H15" s="152" t="s">
        <v>232</v>
      </c>
      <c r="I15" s="152" t="s">
        <v>233</v>
      </c>
      <c r="J15" s="152" t="s">
        <v>234</v>
      </c>
      <c r="K15" s="152" t="s">
        <v>235</v>
      </c>
      <c r="L15" s="152" t="s">
        <v>236</v>
      </c>
      <c r="M15" s="152" t="s">
        <v>147</v>
      </c>
      <c r="N15" s="152" t="s">
        <v>148</v>
      </c>
      <c r="O15" s="152" t="s">
        <v>149</v>
      </c>
      <c r="P15" s="152" t="s">
        <v>237</v>
      </c>
      <c r="Q15" s="152" t="s">
        <v>238</v>
      </c>
      <c r="R15" s="153" t="s">
        <v>239</v>
      </c>
      <c r="S15" s="153" t="s">
        <v>248</v>
      </c>
      <c r="T15" s="153" t="s">
        <v>249</v>
      </c>
      <c r="U15" s="317" t="s">
        <v>374</v>
      </c>
      <c r="V15" s="403" t="s">
        <v>482</v>
      </c>
    </row>
    <row r="16" spans="1:22" ht="17.5" x14ac:dyDescent="0.45">
      <c r="A16" s="42" t="s">
        <v>461</v>
      </c>
      <c r="B16" s="42" t="s">
        <v>132</v>
      </c>
      <c r="C16" s="55">
        <v>4876.3036818245782</v>
      </c>
      <c r="D16" s="55">
        <v>5399.000769780092</v>
      </c>
      <c r="E16" s="55">
        <v>5728.6122800574203</v>
      </c>
      <c r="F16" s="56">
        <v>4652.1078561879804</v>
      </c>
      <c r="G16" s="56">
        <v>4838.842900474755</v>
      </c>
      <c r="H16" s="56">
        <v>3685.8699359397497</v>
      </c>
      <c r="I16" s="56">
        <v>3939.2072512495861</v>
      </c>
      <c r="J16" s="56">
        <v>3727.711004574493</v>
      </c>
      <c r="K16" s="56">
        <v>3856.9639665918189</v>
      </c>
      <c r="L16" s="46">
        <v>4056.3058501729752</v>
      </c>
      <c r="M16" s="46">
        <v>3816.0744732167786</v>
      </c>
      <c r="N16" s="46">
        <v>3815.4881831061839</v>
      </c>
      <c r="O16" s="46">
        <v>4007.3860513847794</v>
      </c>
      <c r="P16" s="46">
        <v>3418.8340809828555</v>
      </c>
      <c r="Q16" s="46">
        <v>2904.752445986373</v>
      </c>
      <c r="R16" s="156">
        <v>2772.9524863873012</v>
      </c>
      <c r="S16" s="55">
        <v>2863.1520129065066</v>
      </c>
      <c r="T16" s="328">
        <v>3077.5030994094818</v>
      </c>
      <c r="U16" s="46">
        <v>2983.2613013185437</v>
      </c>
      <c r="V16" s="405">
        <v>2124.115662470449</v>
      </c>
    </row>
    <row r="17" spans="1:22" ht="15.5" x14ac:dyDescent="0.35">
      <c r="A17" s="42" t="s">
        <v>388</v>
      </c>
      <c r="B17" s="42" t="s">
        <v>1</v>
      </c>
      <c r="C17" s="55">
        <v>7412.4704000000002</v>
      </c>
      <c r="D17" s="55">
        <v>9620.2351999999992</v>
      </c>
      <c r="E17" s="55">
        <v>10246.0371</v>
      </c>
      <c r="F17" s="56">
        <v>9095.3582999999999</v>
      </c>
      <c r="G17" s="56">
        <v>9621.0609000000004</v>
      </c>
      <c r="H17" s="56">
        <v>8005.8198000000002</v>
      </c>
      <c r="I17" s="56">
        <v>7588.8789999999999</v>
      </c>
      <c r="J17" s="56">
        <v>8005.6399000000001</v>
      </c>
      <c r="K17" s="56">
        <v>7381.1848</v>
      </c>
      <c r="L17" s="46">
        <v>7781.9690000000001</v>
      </c>
      <c r="M17" s="46">
        <v>7880.2166999999999</v>
      </c>
      <c r="N17" s="46">
        <v>8760.7461000000003</v>
      </c>
      <c r="O17" s="46">
        <v>9193.4608000000007</v>
      </c>
      <c r="P17" s="46">
        <v>9707.4092000000001</v>
      </c>
      <c r="Q17" s="46">
        <v>9304.9012000000002</v>
      </c>
      <c r="R17" s="156">
        <v>9220.1481999999996</v>
      </c>
      <c r="S17" s="156">
        <v>9809.8142000000007</v>
      </c>
      <c r="T17" s="156">
        <v>10335.412700000001</v>
      </c>
      <c r="U17" s="46">
        <v>11282.559300000001</v>
      </c>
      <c r="V17" s="405">
        <v>9566.8945999999996</v>
      </c>
    </row>
    <row r="18" spans="1:22" ht="17.5" x14ac:dyDescent="0.45">
      <c r="A18" s="160" t="s">
        <v>103</v>
      </c>
      <c r="B18" s="160" t="s">
        <v>254</v>
      </c>
      <c r="C18" s="161">
        <f>C16/C17*1000</f>
        <v>657.85135301512673</v>
      </c>
      <c r="D18" s="161">
        <f t="shared" ref="D18:V18" si="1">D16/D17*1000</f>
        <v>561.21297011325589</v>
      </c>
      <c r="E18" s="161">
        <f t="shared" si="1"/>
        <v>559.1051666265605</v>
      </c>
      <c r="F18" s="161">
        <f t="shared" si="1"/>
        <v>511.48153846649234</v>
      </c>
      <c r="G18" s="161">
        <f t="shared" si="1"/>
        <v>502.94275764066253</v>
      </c>
      <c r="H18" s="161">
        <f t="shared" si="1"/>
        <v>460.39881336571545</v>
      </c>
      <c r="I18" s="161">
        <f t="shared" si="1"/>
        <v>519.07630247492227</v>
      </c>
      <c r="J18" s="161">
        <f t="shared" si="1"/>
        <v>465.63560828841338</v>
      </c>
      <c r="K18" s="161">
        <f t="shared" si="1"/>
        <v>522.53995409948539</v>
      </c>
      <c r="L18" s="161">
        <f t="shared" si="1"/>
        <v>521.24415429732187</v>
      </c>
      <c r="M18" s="161">
        <f t="shared" si="1"/>
        <v>484.26009315413603</v>
      </c>
      <c r="N18" s="161">
        <f t="shared" si="1"/>
        <v>435.52091791658978</v>
      </c>
      <c r="O18" s="161">
        <f t="shared" si="1"/>
        <v>435.89526714300877</v>
      </c>
      <c r="P18" s="161">
        <f t="shared" si="1"/>
        <v>352.18810812908305</v>
      </c>
      <c r="Q18" s="161">
        <f t="shared" si="1"/>
        <v>312.17445339305408</v>
      </c>
      <c r="R18" s="161">
        <f t="shared" si="1"/>
        <v>300.74923159991084</v>
      </c>
      <c r="S18" s="161">
        <f t="shared" si="1"/>
        <v>291.86607967625991</v>
      </c>
      <c r="T18" s="161">
        <f t="shared" si="1"/>
        <v>297.76296203532172</v>
      </c>
      <c r="U18" s="161">
        <f t="shared" si="1"/>
        <v>264.41352728529802</v>
      </c>
      <c r="V18" s="404">
        <f t="shared" si="1"/>
        <v>222.02770609288925</v>
      </c>
    </row>
    <row r="19" spans="1:22" x14ac:dyDescent="0.35">
      <c r="A19" s="37" t="s">
        <v>168</v>
      </c>
      <c r="B19" s="37"/>
      <c r="C19" s="37"/>
      <c r="D19" s="37"/>
      <c r="E19" s="37"/>
      <c r="F19" s="37"/>
      <c r="G19" s="37"/>
      <c r="H19" s="37"/>
      <c r="J19" s="52"/>
      <c r="P19" s="49"/>
    </row>
    <row r="20" spans="1:22" x14ac:dyDescent="0.35">
      <c r="A20" s="37" t="s">
        <v>130</v>
      </c>
      <c r="B20" s="37"/>
      <c r="C20" s="37"/>
      <c r="D20" s="37"/>
      <c r="E20" s="37"/>
      <c r="F20" s="37"/>
      <c r="G20" s="37"/>
      <c r="H20" s="37"/>
    </row>
    <row r="21" spans="1:22" x14ac:dyDescent="0.35">
      <c r="A21" s="112" t="s">
        <v>262</v>
      </c>
      <c r="B21" s="37"/>
      <c r="C21" s="37"/>
      <c r="D21" s="37"/>
      <c r="E21" s="37"/>
      <c r="F21" s="37"/>
      <c r="G21" s="37"/>
      <c r="H21" s="37"/>
      <c r="I21" s="37"/>
      <c r="J21" s="37"/>
      <c r="K21" s="37"/>
      <c r="L21" s="37"/>
      <c r="M21" s="37"/>
      <c r="N21" s="37"/>
      <c r="O21" s="37"/>
    </row>
    <row r="22" spans="1:22" x14ac:dyDescent="0.35">
      <c r="A22" s="53"/>
      <c r="C22" s="287"/>
      <c r="D22" s="287"/>
      <c r="E22" s="287"/>
      <c r="F22" s="287"/>
      <c r="G22" s="287"/>
      <c r="H22" s="287"/>
      <c r="I22" s="287"/>
      <c r="J22" s="287"/>
      <c r="K22" s="287"/>
      <c r="L22" s="287"/>
      <c r="M22" s="287"/>
      <c r="N22" s="287"/>
      <c r="O22" s="287"/>
      <c r="P22" s="287"/>
      <c r="Q22" s="287"/>
      <c r="R22" s="287"/>
      <c r="S22" s="287"/>
      <c r="T22" s="287"/>
    </row>
    <row r="23" spans="1:22" x14ac:dyDescent="0.35">
      <c r="C23" s="28"/>
      <c r="D23" s="28"/>
      <c r="S23" s="28"/>
    </row>
    <row r="24" spans="1:22" x14ac:dyDescent="0.35">
      <c r="A24" s="54"/>
      <c r="B24" s="54"/>
    </row>
    <row r="25" spans="1:22" x14ac:dyDescent="0.35">
      <c r="B25" s="28"/>
      <c r="C25" s="28"/>
      <c r="D25" s="28"/>
      <c r="E25" s="28"/>
      <c r="F25" s="28"/>
      <c r="G25" s="28"/>
      <c r="H25" s="28"/>
      <c r="I25" s="28"/>
      <c r="J25" s="28"/>
      <c r="K25" s="28"/>
      <c r="L25" s="28"/>
      <c r="M25" s="28"/>
      <c r="N25" s="28"/>
      <c r="O25" s="28"/>
      <c r="P25" s="28"/>
      <c r="Q25" s="28"/>
      <c r="R25" s="28"/>
      <c r="S25" s="28"/>
      <c r="T25" s="28"/>
    </row>
    <row r="26" spans="1:22" x14ac:dyDescent="0.35">
      <c r="B26" s="28"/>
      <c r="C26" s="28"/>
      <c r="D26" s="28"/>
      <c r="E26" s="28"/>
      <c r="F26" s="28"/>
      <c r="G26" s="28"/>
      <c r="H26" s="28"/>
      <c r="I26" s="28"/>
      <c r="J26" s="28"/>
      <c r="K26" s="28"/>
      <c r="L26" s="28"/>
      <c r="M26" s="28"/>
      <c r="N26" s="28"/>
      <c r="O26" s="28"/>
      <c r="P26" s="28"/>
      <c r="Q26" s="28"/>
      <c r="R26" s="28"/>
      <c r="S26" s="28"/>
      <c r="T26" s="28"/>
    </row>
    <row r="27" spans="1:22" x14ac:dyDescent="0.35">
      <c r="A27" s="53"/>
      <c r="B27" s="53"/>
    </row>
    <row r="30" spans="1:22" x14ac:dyDescent="0.35">
      <c r="F30" s="28"/>
      <c r="G30" s="28"/>
      <c r="H30" s="28"/>
      <c r="I30" s="28"/>
      <c r="J30" s="28"/>
      <c r="K30" s="28"/>
      <c r="L30" s="28"/>
    </row>
    <row r="31" spans="1:22" x14ac:dyDescent="0.35">
      <c r="F31" s="28"/>
      <c r="G31" s="28"/>
      <c r="H31" s="28"/>
      <c r="I31" s="28"/>
      <c r="J31" s="28"/>
      <c r="K31" s="28"/>
    </row>
    <row r="33" spans="1:2" x14ac:dyDescent="0.35">
      <c r="A33" s="53"/>
      <c r="B33" s="53"/>
    </row>
  </sheetData>
  <phoneticPr fontId="51" type="noConversion"/>
  <hyperlinks>
    <hyperlink ref="A21" location="Contents!A1" display="Return to Contents Page" xr:uid="{00000000-0004-0000-0300-000001000000}"/>
    <hyperlink ref="A4" r:id="rId1" xr:uid="{A9EF26EE-7A8B-41AF-A552-7B9325577465}"/>
    <hyperlink ref="A5" r:id="rId2" xr:uid="{8989A63B-01FE-4D66-BBE5-5DBB0CB8037E}"/>
  </hyperlinks>
  <pageMargins left="0.25" right="0.25" top="0.75" bottom="0.75" header="0.3" footer="0.3"/>
  <pageSetup paperSize="9" scale="65" orientation="landscape"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C30"/>
  <sheetViews>
    <sheetView workbookViewId="0"/>
  </sheetViews>
  <sheetFormatPr defaultColWidth="11.453125" defaultRowHeight="14.5" x14ac:dyDescent="0.35"/>
  <cols>
    <col min="1" max="1" width="16.81640625" style="8" customWidth="1"/>
    <col min="2" max="19" width="11.453125" style="8"/>
    <col min="20" max="20" width="11.54296875" style="8" customWidth="1"/>
    <col min="21" max="16384" width="11.453125" style="8"/>
  </cols>
  <sheetData>
    <row r="1" spans="1:29" ht="17" x14ac:dyDescent="0.35">
      <c r="A1" s="268" t="s">
        <v>279</v>
      </c>
    </row>
    <row r="2" spans="1:29" ht="19.5" customHeight="1" x14ac:dyDescent="0.35">
      <c r="A2" s="12" t="s">
        <v>485</v>
      </c>
      <c r="B2" s="59"/>
      <c r="C2" s="59"/>
      <c r="E2" s="59"/>
      <c r="F2" s="59"/>
      <c r="G2" s="59"/>
      <c r="H2" s="59"/>
      <c r="I2" s="59"/>
      <c r="J2" s="59"/>
    </row>
    <row r="3" spans="1:29" x14ac:dyDescent="0.35">
      <c r="A3" s="12" t="s">
        <v>277</v>
      </c>
      <c r="B3" s="59"/>
      <c r="C3" s="59"/>
      <c r="D3" s="59"/>
      <c r="E3" s="59"/>
      <c r="F3" s="59"/>
      <c r="G3" s="59"/>
      <c r="H3" s="59"/>
      <c r="I3" s="59"/>
      <c r="J3" s="59"/>
      <c r="R3" s="21"/>
      <c r="S3" s="21"/>
      <c r="T3" s="21"/>
      <c r="U3" s="21"/>
      <c r="V3" s="21"/>
      <c r="W3" s="21"/>
      <c r="X3" s="21"/>
      <c r="Y3" s="21"/>
      <c r="Z3" s="21"/>
      <c r="AA3" s="21"/>
      <c r="AB3" s="21"/>
      <c r="AC3" s="21"/>
    </row>
    <row r="4" spans="1:29" x14ac:dyDescent="0.35">
      <c r="A4" s="37" t="s">
        <v>0</v>
      </c>
      <c r="B4" s="59"/>
      <c r="C4" s="59"/>
      <c r="D4" s="59"/>
      <c r="E4" s="59"/>
      <c r="F4" s="59"/>
      <c r="G4" s="59"/>
      <c r="H4" s="59"/>
      <c r="I4" s="59"/>
      <c r="J4" s="59"/>
      <c r="R4" s="21"/>
      <c r="S4" s="21"/>
      <c r="T4" s="21"/>
      <c r="U4" s="21"/>
      <c r="V4" s="21"/>
      <c r="W4" s="21"/>
      <c r="X4" s="21"/>
      <c r="Y4" s="21"/>
      <c r="Z4" s="21"/>
      <c r="AA4" s="21"/>
      <c r="AB4" s="21"/>
      <c r="AC4" s="21"/>
    </row>
    <row r="5" spans="1:29" x14ac:dyDescent="0.35">
      <c r="A5" s="112" t="s">
        <v>170</v>
      </c>
      <c r="B5" s="332"/>
      <c r="C5" s="59"/>
      <c r="D5" s="59"/>
      <c r="E5" s="59"/>
      <c r="F5" s="59"/>
      <c r="G5" s="59"/>
      <c r="H5" s="59"/>
      <c r="I5" s="59"/>
      <c r="J5" s="59"/>
      <c r="R5" s="21"/>
      <c r="S5" s="21"/>
      <c r="T5" s="21"/>
      <c r="U5" s="21"/>
      <c r="V5" s="21"/>
      <c r="W5" s="21"/>
      <c r="X5" s="21"/>
      <c r="Y5" s="21"/>
      <c r="Z5" s="21"/>
      <c r="AA5" s="21"/>
      <c r="AB5" s="21"/>
      <c r="AC5" s="21"/>
    </row>
    <row r="6" spans="1:29" ht="15.5" x14ac:dyDescent="0.35">
      <c r="A6" s="162" t="s">
        <v>6</v>
      </c>
      <c r="B6" s="163" t="s">
        <v>20</v>
      </c>
      <c r="C6" s="164" t="s">
        <v>227</v>
      </c>
      <c r="D6" s="164" t="s">
        <v>228</v>
      </c>
      <c r="E6" s="164" t="s">
        <v>229</v>
      </c>
      <c r="F6" s="164" t="s">
        <v>230</v>
      </c>
      <c r="G6" s="164" t="s">
        <v>231</v>
      </c>
      <c r="H6" s="164" t="s">
        <v>232</v>
      </c>
      <c r="I6" s="164" t="s">
        <v>233</v>
      </c>
      <c r="J6" s="164" t="s">
        <v>234</v>
      </c>
      <c r="K6" s="164" t="s">
        <v>235</v>
      </c>
      <c r="L6" s="164" t="s">
        <v>236</v>
      </c>
      <c r="M6" s="164" t="s">
        <v>147</v>
      </c>
      <c r="N6" s="164" t="s">
        <v>148</v>
      </c>
      <c r="O6" s="164" t="s">
        <v>149</v>
      </c>
      <c r="P6" s="164" t="s">
        <v>237</v>
      </c>
      <c r="Q6" s="164" t="s">
        <v>238</v>
      </c>
      <c r="R6" s="165" t="s">
        <v>239</v>
      </c>
      <c r="S6" s="164" t="s">
        <v>248</v>
      </c>
      <c r="T6" s="164" t="s">
        <v>249</v>
      </c>
      <c r="U6" s="318" t="s">
        <v>374</v>
      </c>
      <c r="V6" s="164" t="s">
        <v>482</v>
      </c>
    </row>
    <row r="7" spans="1:29" ht="15.5" x14ac:dyDescent="0.35">
      <c r="A7" s="62" t="s">
        <v>2</v>
      </c>
      <c r="B7" s="58" t="s">
        <v>1</v>
      </c>
      <c r="C7" s="61">
        <v>2752.9495999999999</v>
      </c>
      <c r="D7" s="45">
        <v>2488.1042000000002</v>
      </c>
      <c r="E7" s="45">
        <v>2736.5897</v>
      </c>
      <c r="F7" s="45">
        <v>1887.1967999999999</v>
      </c>
      <c r="G7" s="45">
        <v>2076.989</v>
      </c>
      <c r="H7" s="45">
        <v>1401.9260999999999</v>
      </c>
      <c r="I7" s="45">
        <v>1806.2116000000001</v>
      </c>
      <c r="J7" s="45">
        <v>1407.4502</v>
      </c>
      <c r="K7" s="45">
        <v>2369.8836000000001</v>
      </c>
      <c r="L7" s="45">
        <v>2635.2593999999999</v>
      </c>
      <c r="M7" s="45">
        <v>2199.3670999999999</v>
      </c>
      <c r="N7" s="45">
        <v>2139.8042999999998</v>
      </c>
      <c r="O7" s="46">
        <v>2142.7782999999999</v>
      </c>
      <c r="P7" s="46">
        <v>1389.5826999999999</v>
      </c>
      <c r="Q7" s="46">
        <v>1334.4917</v>
      </c>
      <c r="R7" s="156">
        <v>906.54592285236811</v>
      </c>
      <c r="S7" s="262">
        <v>1156.1650819836002</v>
      </c>
      <c r="T7" s="262">
        <v>1329.7438625693001</v>
      </c>
      <c r="U7" s="262">
        <v>1080.0229889925001</v>
      </c>
      <c r="V7" s="405">
        <v>502.02279413499991</v>
      </c>
      <c r="W7" s="20"/>
    </row>
    <row r="8" spans="1:29" ht="15.5" x14ac:dyDescent="0.35">
      <c r="A8" s="62" t="s">
        <v>3</v>
      </c>
      <c r="B8" s="58" t="s">
        <v>1</v>
      </c>
      <c r="C8" s="61">
        <v>387.54840000000002</v>
      </c>
      <c r="D8" s="45">
        <v>366.50369999999998</v>
      </c>
      <c r="E8" s="45">
        <v>321.95870000000002</v>
      </c>
      <c r="F8" s="45">
        <v>197.31180000000001</v>
      </c>
      <c r="G8" s="45">
        <v>369.72019999999998</v>
      </c>
      <c r="H8" s="45">
        <v>111.81010000000001</v>
      </c>
      <c r="I8" s="45">
        <v>138.44</v>
      </c>
      <c r="J8" s="45">
        <v>96.082300000000004</v>
      </c>
      <c r="K8" s="45">
        <v>94.707999999999998</v>
      </c>
      <c r="L8" s="45">
        <v>63.708399999999997</v>
      </c>
      <c r="M8" s="45">
        <v>63.264800000000001</v>
      </c>
      <c r="N8" s="45">
        <v>81.766400000000004</v>
      </c>
      <c r="O8" s="46">
        <v>104.99469999999999</v>
      </c>
      <c r="P8" s="46">
        <v>94.673699999999997</v>
      </c>
      <c r="Q8" s="46">
        <v>77</v>
      </c>
      <c r="R8" s="156">
        <v>54</v>
      </c>
      <c r="S8" s="46">
        <v>51.275898823400013</v>
      </c>
      <c r="T8" s="46">
        <v>65.299137438600013</v>
      </c>
      <c r="U8" s="46">
        <v>67.232770868700001</v>
      </c>
      <c r="V8" s="405">
        <v>33.962475829999995</v>
      </c>
      <c r="W8" s="20"/>
    </row>
    <row r="9" spans="1:29" ht="15.5" x14ac:dyDescent="0.35">
      <c r="A9" s="62" t="s">
        <v>75</v>
      </c>
      <c r="B9" s="58" t="s">
        <v>1</v>
      </c>
      <c r="C9" s="61">
        <v>4119.3725000000004</v>
      </c>
      <c r="D9" s="45">
        <v>6494.3271999999997</v>
      </c>
      <c r="E9" s="45">
        <v>6837.3887000000004</v>
      </c>
      <c r="F9" s="45">
        <v>6611.2087000000001</v>
      </c>
      <c r="G9" s="45">
        <v>6568.3521000000001</v>
      </c>
      <c r="H9" s="45">
        <v>5674.3505999999998</v>
      </c>
      <c r="I9" s="45">
        <v>4882.7991000000002</v>
      </c>
      <c r="J9" s="45">
        <v>5397.2592999999997</v>
      </c>
      <c r="K9" s="45">
        <v>3732.6988999999999</v>
      </c>
      <c r="L9" s="45">
        <v>3559.2631999999999</v>
      </c>
      <c r="M9" s="45">
        <v>3918.1035999999999</v>
      </c>
      <c r="N9" s="45">
        <v>4301.9745999999996</v>
      </c>
      <c r="O9" s="46">
        <v>4596.6325999999999</v>
      </c>
      <c r="P9" s="46">
        <v>4919.6805999999997</v>
      </c>
      <c r="Q9" s="46">
        <v>3984.5538999999999</v>
      </c>
      <c r="R9" s="156">
        <v>4180</v>
      </c>
      <c r="S9" s="46">
        <v>4119.7491910604003</v>
      </c>
      <c r="T9" s="46">
        <v>4344.5424055085005</v>
      </c>
      <c r="U9" s="46">
        <v>4594.5176458238993</v>
      </c>
      <c r="V9" s="405">
        <v>4133.0611044082007</v>
      </c>
      <c r="W9" s="20"/>
    </row>
    <row r="10" spans="1:29" ht="15.5" x14ac:dyDescent="0.35">
      <c r="A10" s="62" t="s">
        <v>4</v>
      </c>
      <c r="B10" s="58" t="s">
        <v>1</v>
      </c>
      <c r="C10" s="61">
        <v>152.6</v>
      </c>
      <c r="D10" s="45">
        <v>271.3</v>
      </c>
      <c r="E10" s="45">
        <v>350.1</v>
      </c>
      <c r="F10" s="45">
        <v>399.64100000000002</v>
      </c>
      <c r="G10" s="45">
        <v>605.99959999999999</v>
      </c>
      <c r="H10" s="45">
        <v>817.74649999999997</v>
      </c>
      <c r="I10" s="45">
        <v>761.42840000000001</v>
      </c>
      <c r="J10" s="45">
        <v>1104.8481999999999</v>
      </c>
      <c r="K10" s="45">
        <v>1183.8942999999999</v>
      </c>
      <c r="L10" s="45">
        <v>1517.191</v>
      </c>
      <c r="M10" s="45">
        <v>1699.4812999999999</v>
      </c>
      <c r="N10" s="45">
        <v>2237.2008999999998</v>
      </c>
      <c r="O10" s="46">
        <v>2337.6176999999998</v>
      </c>
      <c r="P10" s="46">
        <v>3300.607</v>
      </c>
      <c r="Q10" s="46">
        <v>3908.69</v>
      </c>
      <c r="R10" s="156">
        <v>4080.03</v>
      </c>
      <c r="S10" s="46">
        <v>4467.8504479474004</v>
      </c>
      <c r="T10" s="46">
        <v>4561.7307679862997</v>
      </c>
      <c r="U10" s="46">
        <v>5507.0397594486012</v>
      </c>
      <c r="V10" s="405">
        <v>4869.7980906595994</v>
      </c>
      <c r="W10" s="20"/>
    </row>
    <row r="11" spans="1:29" ht="15.5" x14ac:dyDescent="0.35">
      <c r="A11" s="166" t="s">
        <v>5</v>
      </c>
      <c r="B11" s="167" t="s">
        <v>1</v>
      </c>
      <c r="C11" s="168">
        <f t="shared" ref="C11:T11" si="0">SUM(C7:C10)</f>
        <v>7412.4705000000013</v>
      </c>
      <c r="D11" s="168">
        <f t="shared" si="0"/>
        <v>9620.2350999999981</v>
      </c>
      <c r="E11" s="168">
        <f t="shared" si="0"/>
        <v>10246.037100000001</v>
      </c>
      <c r="F11" s="168">
        <f t="shared" si="0"/>
        <v>9095.3582999999999</v>
      </c>
      <c r="G11" s="168">
        <f t="shared" si="0"/>
        <v>9621.0609000000004</v>
      </c>
      <c r="H11" s="168">
        <f t="shared" si="0"/>
        <v>8005.8332999999993</v>
      </c>
      <c r="I11" s="168">
        <f t="shared" si="0"/>
        <v>7588.8791000000001</v>
      </c>
      <c r="J11" s="168">
        <f t="shared" si="0"/>
        <v>8005.6399999999994</v>
      </c>
      <c r="K11" s="168">
        <f t="shared" si="0"/>
        <v>7381.1848</v>
      </c>
      <c r="L11" s="168">
        <f t="shared" si="0"/>
        <v>7775.4219999999996</v>
      </c>
      <c r="M11" s="168">
        <f t="shared" si="0"/>
        <v>7880.2168000000001</v>
      </c>
      <c r="N11" s="168">
        <f t="shared" si="0"/>
        <v>8760.7461999999996</v>
      </c>
      <c r="O11" s="168">
        <f t="shared" si="0"/>
        <v>9182.0233000000007</v>
      </c>
      <c r="P11" s="168">
        <f t="shared" si="0"/>
        <v>9704.5439999999999</v>
      </c>
      <c r="Q11" s="168">
        <f t="shared" si="0"/>
        <v>9304.7356</v>
      </c>
      <c r="R11" s="168">
        <f t="shared" si="0"/>
        <v>9220.5759228523675</v>
      </c>
      <c r="S11" s="168">
        <f t="shared" si="0"/>
        <v>9795.0406198148012</v>
      </c>
      <c r="T11" s="168">
        <f t="shared" si="0"/>
        <v>10301.316173502699</v>
      </c>
      <c r="U11" s="323">
        <f>SUM(U7:U10)</f>
        <v>11248.813165133701</v>
      </c>
      <c r="V11" s="411">
        <f>SUM(V7:V10)</f>
        <v>9538.8444650328001</v>
      </c>
      <c r="W11" s="20"/>
    </row>
    <row r="12" spans="1:29" x14ac:dyDescent="0.35">
      <c r="A12" s="37" t="s">
        <v>167</v>
      </c>
      <c r="B12" s="37"/>
      <c r="C12" s="37"/>
      <c r="D12" s="37"/>
      <c r="E12" s="37"/>
      <c r="F12" s="37"/>
      <c r="G12" s="37"/>
      <c r="H12" s="37"/>
      <c r="I12" s="37"/>
      <c r="J12" s="37"/>
      <c r="K12" s="37"/>
      <c r="L12" s="37"/>
      <c r="M12" s="37"/>
      <c r="N12" s="37"/>
      <c r="O12" s="37"/>
      <c r="U12"/>
    </row>
    <row r="13" spans="1:29" x14ac:dyDescent="0.35">
      <c r="A13" s="37" t="s">
        <v>169</v>
      </c>
      <c r="B13" s="37"/>
      <c r="C13" s="37"/>
      <c r="D13" s="37"/>
      <c r="E13" s="37"/>
      <c r="F13" s="37"/>
      <c r="G13" s="37"/>
      <c r="H13" s="37"/>
      <c r="I13" s="37"/>
      <c r="J13" s="37"/>
      <c r="K13" s="37"/>
      <c r="L13" s="37"/>
      <c r="M13" s="37"/>
      <c r="N13" s="37"/>
      <c r="O13" s="37"/>
    </row>
    <row r="14" spans="1:29" x14ac:dyDescent="0.35">
      <c r="A14" s="37" t="s">
        <v>160</v>
      </c>
      <c r="B14" s="37"/>
      <c r="C14" s="37"/>
      <c r="D14" s="37"/>
      <c r="E14" s="37"/>
      <c r="F14" s="37"/>
      <c r="G14" s="37"/>
      <c r="H14" s="37"/>
      <c r="I14" s="37"/>
      <c r="J14" s="37"/>
      <c r="K14" s="37"/>
      <c r="L14" s="37"/>
      <c r="M14" s="37"/>
      <c r="N14" s="37"/>
      <c r="O14" s="37"/>
    </row>
    <row r="15" spans="1:29" x14ac:dyDescent="0.35">
      <c r="A15" s="37" t="s">
        <v>104</v>
      </c>
      <c r="B15" s="37"/>
      <c r="C15" s="37"/>
      <c r="D15" s="37"/>
      <c r="E15" s="37"/>
      <c r="F15" s="37"/>
      <c r="G15" s="37"/>
      <c r="H15" s="37"/>
      <c r="I15" s="37"/>
      <c r="J15" s="37"/>
      <c r="K15" s="37"/>
      <c r="L15" s="37"/>
      <c r="M15" s="37"/>
      <c r="N15" s="37"/>
      <c r="O15" s="37"/>
    </row>
    <row r="16" spans="1:29" x14ac:dyDescent="0.35">
      <c r="A16" s="112" t="s">
        <v>262</v>
      </c>
      <c r="B16" s="104"/>
      <c r="C16" s="104"/>
      <c r="D16" s="104"/>
      <c r="T16" s="21"/>
    </row>
    <row r="17" spans="1:26" x14ac:dyDescent="0.35">
      <c r="C17" s="21"/>
      <c r="D17" s="21"/>
      <c r="E17" s="21"/>
      <c r="F17" s="21"/>
      <c r="G17" s="21"/>
      <c r="H17" s="21"/>
      <c r="I17" s="21"/>
      <c r="J17" s="21"/>
      <c r="K17" s="21"/>
      <c r="L17" s="21"/>
      <c r="M17" s="21"/>
      <c r="N17" s="21"/>
      <c r="T17" s="20"/>
    </row>
    <row r="18" spans="1:26" ht="12.65" customHeight="1" x14ac:dyDescent="0.35">
      <c r="A18" t="s">
        <v>509</v>
      </c>
      <c r="B18"/>
      <c r="C18"/>
      <c r="D18"/>
      <c r="E18"/>
      <c r="F18"/>
      <c r="G18"/>
      <c r="H18"/>
      <c r="I18"/>
      <c r="J18"/>
      <c r="K18"/>
      <c r="L18"/>
      <c r="M18" s="16"/>
      <c r="N18" s="16"/>
      <c r="O18" s="16"/>
      <c r="P18" s="16"/>
      <c r="Q18" s="16"/>
      <c r="R18" s="16"/>
      <c r="S18" s="16"/>
      <c r="T18" s="16"/>
    </row>
    <row r="19" spans="1:26" x14ac:dyDescent="0.35">
      <c r="A19"/>
      <c r="B19"/>
      <c r="C19"/>
      <c r="D19"/>
      <c r="E19"/>
      <c r="F19"/>
      <c r="G19"/>
      <c r="H19"/>
      <c r="I19"/>
      <c r="J19"/>
      <c r="K19"/>
      <c r="L19"/>
      <c r="M19" s="16"/>
      <c r="N19" s="16"/>
      <c r="O19" s="16"/>
      <c r="P19" s="16"/>
      <c r="Q19" s="16"/>
      <c r="R19" s="16"/>
      <c r="S19" s="16"/>
      <c r="T19" s="16"/>
    </row>
    <row r="20" spans="1:26" x14ac:dyDescent="0.35">
      <c r="A20"/>
      <c r="B20"/>
      <c r="C20"/>
      <c r="D20"/>
      <c r="E20"/>
      <c r="F20"/>
      <c r="G20"/>
      <c r="H20"/>
      <c r="I20"/>
      <c r="J20"/>
      <c r="K20"/>
      <c r="L20"/>
      <c r="M20" s="16"/>
      <c r="N20" s="16"/>
      <c r="O20" s="16"/>
      <c r="P20" s="16"/>
      <c r="Q20" s="16"/>
      <c r="R20" s="16"/>
      <c r="S20" s="16"/>
      <c r="T20" s="16"/>
    </row>
    <row r="21" spans="1:26" x14ac:dyDescent="0.35">
      <c r="A21"/>
      <c r="B21"/>
      <c r="C21"/>
      <c r="D21"/>
      <c r="E21"/>
      <c r="F21"/>
      <c r="G21"/>
      <c r="H21"/>
      <c r="I21"/>
      <c r="J21"/>
      <c r="K21"/>
      <c r="L21"/>
      <c r="M21"/>
      <c r="N21"/>
      <c r="O21"/>
      <c r="P21"/>
      <c r="Q21"/>
      <c r="R21"/>
      <c r="S21"/>
      <c r="T21"/>
    </row>
    <row r="22" spans="1:26" x14ac:dyDescent="0.35">
      <c r="A22"/>
      <c r="B22"/>
      <c r="C22"/>
      <c r="D22"/>
      <c r="E22"/>
      <c r="F22"/>
      <c r="G22"/>
      <c r="H22"/>
      <c r="I22"/>
      <c r="J22"/>
      <c r="K22"/>
      <c r="L22"/>
      <c r="M22"/>
      <c r="N22"/>
      <c r="O22"/>
      <c r="P22"/>
      <c r="Q22"/>
      <c r="R22"/>
      <c r="S22"/>
      <c r="T22"/>
      <c r="U22" s="21"/>
      <c r="V22" s="21"/>
      <c r="W22" s="21"/>
      <c r="X22" s="21"/>
      <c r="Y22" s="21"/>
      <c r="Z22" s="21"/>
    </row>
    <row r="23" spans="1:26" x14ac:dyDescent="0.35">
      <c r="A23"/>
      <c r="B23"/>
      <c r="C23"/>
      <c r="D23"/>
      <c r="E23"/>
      <c r="F23"/>
      <c r="G23"/>
      <c r="H23"/>
      <c r="I23"/>
      <c r="J23"/>
      <c r="K23"/>
      <c r="L23"/>
      <c r="M23"/>
      <c r="N23"/>
      <c r="O23"/>
      <c r="P23"/>
      <c r="Q23"/>
      <c r="R23"/>
      <c r="S23"/>
      <c r="T23"/>
      <c r="U23" s="21"/>
      <c r="V23" s="21"/>
      <c r="W23" s="21"/>
      <c r="X23" s="21"/>
      <c r="Y23" s="21"/>
      <c r="Z23" s="21"/>
    </row>
    <row r="24" spans="1:26" ht="15.5" x14ac:dyDescent="0.35">
      <c r="A24"/>
      <c r="B24"/>
      <c r="C24" s="415"/>
      <c r="D24" s="415"/>
      <c r="E24" s="415"/>
      <c r="F24" s="415"/>
      <c r="G24" s="415"/>
      <c r="H24" s="415"/>
      <c r="I24" s="415"/>
      <c r="J24" s="415"/>
      <c r="K24" s="415"/>
      <c r="L24" s="415"/>
      <c r="M24" s="415"/>
      <c r="N24" s="415"/>
      <c r="O24" s="415"/>
      <c r="P24" s="415"/>
      <c r="Q24" s="415"/>
      <c r="R24" s="415"/>
      <c r="S24" s="415"/>
      <c r="T24" s="415"/>
      <c r="U24" s="415"/>
      <c r="V24" s="415"/>
    </row>
    <row r="25" spans="1:26" ht="15.5" x14ac:dyDescent="0.35">
      <c r="A25"/>
      <c r="B25"/>
      <c r="C25" s="415"/>
      <c r="D25" s="415"/>
      <c r="E25" s="415"/>
      <c r="F25" s="415"/>
      <c r="G25" s="415"/>
      <c r="H25" s="415"/>
      <c r="I25" s="415"/>
      <c r="J25" s="415"/>
      <c r="K25" s="415"/>
      <c r="L25" s="415"/>
      <c r="M25" s="415"/>
      <c r="N25" s="415"/>
      <c r="O25" s="415"/>
      <c r="P25" s="415"/>
      <c r="Q25" s="415"/>
      <c r="R25" s="415"/>
      <c r="S25" s="415"/>
      <c r="T25" s="415"/>
      <c r="U25" s="415"/>
      <c r="V25" s="415"/>
    </row>
    <row r="26" spans="1:26" ht="15.5" x14ac:dyDescent="0.35">
      <c r="A26"/>
      <c r="B26"/>
      <c r="C26" s="415"/>
      <c r="D26" s="415"/>
      <c r="E26" s="415"/>
      <c r="F26" s="415"/>
      <c r="G26" s="415"/>
      <c r="H26" s="415"/>
      <c r="I26" s="415"/>
      <c r="J26" s="415"/>
      <c r="K26" s="415"/>
      <c r="L26" s="415"/>
      <c r="M26" s="415"/>
      <c r="N26" s="415"/>
      <c r="O26" s="415"/>
      <c r="P26" s="415"/>
      <c r="Q26" s="415"/>
      <c r="R26" s="415"/>
      <c r="S26" s="415"/>
      <c r="T26" s="415"/>
      <c r="U26" s="415"/>
      <c r="V26" s="415"/>
    </row>
    <row r="27" spans="1:26" ht="15.5" x14ac:dyDescent="0.35">
      <c r="A27"/>
      <c r="B27"/>
      <c r="C27" s="415"/>
      <c r="D27" s="415"/>
      <c r="E27" s="415"/>
      <c r="F27" s="415"/>
      <c r="G27" s="415"/>
      <c r="H27" s="415"/>
      <c r="I27" s="415"/>
      <c r="J27" s="415"/>
      <c r="K27" s="415"/>
      <c r="L27" s="415"/>
      <c r="M27" s="415"/>
      <c r="N27" s="415"/>
      <c r="O27" s="415"/>
      <c r="P27" s="415"/>
      <c r="Q27" s="415"/>
      <c r="R27" s="415"/>
      <c r="S27" s="415"/>
      <c r="T27" s="415"/>
      <c r="U27" s="415"/>
      <c r="V27" s="415"/>
    </row>
    <row r="28" spans="1:26" x14ac:dyDescent="0.35">
      <c r="A28"/>
      <c r="B28"/>
      <c r="C28"/>
      <c r="D28"/>
      <c r="E28"/>
      <c r="F28"/>
      <c r="G28"/>
      <c r="H28"/>
      <c r="I28"/>
      <c r="J28"/>
      <c r="K28"/>
      <c r="L28"/>
    </row>
    <row r="29" spans="1:26" x14ac:dyDescent="0.35">
      <c r="A29"/>
      <c r="B29"/>
      <c r="C29"/>
      <c r="D29"/>
      <c r="E29"/>
      <c r="F29"/>
      <c r="G29"/>
      <c r="H29"/>
      <c r="I29"/>
      <c r="J29"/>
      <c r="K29"/>
      <c r="L29"/>
    </row>
    <row r="30" spans="1:26" x14ac:dyDescent="0.35">
      <c r="A30"/>
      <c r="B30"/>
      <c r="C30"/>
      <c r="D30"/>
      <c r="E30"/>
      <c r="F30"/>
      <c r="G30"/>
      <c r="H30"/>
      <c r="I30"/>
      <c r="J30"/>
      <c r="K30"/>
      <c r="L30"/>
    </row>
  </sheetData>
  <phoneticPr fontId="51" type="noConversion"/>
  <hyperlinks>
    <hyperlink ref="A16" location="Contents!A1" display="Return to Contents Page" xr:uid="{00000000-0004-0000-0400-000000000000}"/>
    <hyperlink ref="A5" r:id="rId1" xr:uid="{DE2FE3F9-C641-4D0B-9BC6-1A46A3BB378F}"/>
  </hyperlinks>
  <pageMargins left="0.25" right="0.25" top="0.75" bottom="0.75" header="0.3" footer="0.3"/>
  <pageSetup paperSize="9" scale="69" orientation="landscape"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U18"/>
  <sheetViews>
    <sheetView zoomScaleNormal="100" workbookViewId="0"/>
  </sheetViews>
  <sheetFormatPr defaultColWidth="11.453125" defaultRowHeight="14.5" x14ac:dyDescent="0.35"/>
  <cols>
    <col min="1" max="1" width="28.453125" style="8" customWidth="1"/>
    <col min="2" max="2" width="13.453125" style="8" customWidth="1"/>
    <col min="3" max="16384" width="11.453125" style="8"/>
  </cols>
  <sheetData>
    <row r="1" spans="1:21" ht="17" x14ac:dyDescent="0.35">
      <c r="A1" s="268" t="s">
        <v>280</v>
      </c>
    </row>
    <row r="2" spans="1:21" x14ac:dyDescent="0.35">
      <c r="A2" s="8" t="s">
        <v>486</v>
      </c>
      <c r="M2" s="4"/>
    </row>
    <row r="3" spans="1:21" x14ac:dyDescent="0.35">
      <c r="A3" s="8" t="s">
        <v>277</v>
      </c>
    </row>
    <row r="4" spans="1:21" x14ac:dyDescent="0.35">
      <c r="A4" s="37" t="s">
        <v>0</v>
      </c>
      <c r="B4" s="37"/>
      <c r="C4" s="37"/>
      <c r="D4" s="37"/>
      <c r="E4" s="37"/>
      <c r="F4" s="37"/>
      <c r="G4" s="37"/>
      <c r="H4" s="37"/>
      <c r="I4" s="37"/>
      <c r="J4" s="37"/>
      <c r="K4" s="37"/>
    </row>
    <row r="5" spans="1:21" customFormat="1" x14ac:dyDescent="0.35">
      <c r="A5" s="112" t="s">
        <v>481</v>
      </c>
      <c r="B5" s="331"/>
      <c r="C5" s="331"/>
      <c r="D5" s="331"/>
      <c r="E5" s="331"/>
      <c r="F5" s="331"/>
      <c r="O5" s="263"/>
    </row>
    <row r="6" spans="1:21" x14ac:dyDescent="0.35">
      <c r="A6" s="112" t="s">
        <v>193</v>
      </c>
      <c r="O6" s="70"/>
    </row>
    <row r="7" spans="1:21" ht="15.5" x14ac:dyDescent="0.35">
      <c r="A7" s="162" t="s">
        <v>311</v>
      </c>
      <c r="B7" s="163" t="s">
        <v>20</v>
      </c>
      <c r="C7" s="164" t="s">
        <v>231</v>
      </c>
      <c r="D7" s="164" t="s">
        <v>232</v>
      </c>
      <c r="E7" s="164" t="s">
        <v>233</v>
      </c>
      <c r="F7" s="164" t="s">
        <v>234</v>
      </c>
      <c r="G7" s="164" t="s">
        <v>235</v>
      </c>
      <c r="H7" s="164" t="s">
        <v>236</v>
      </c>
      <c r="I7" s="164" t="s">
        <v>147</v>
      </c>
      <c r="J7" s="164" t="s">
        <v>148</v>
      </c>
      <c r="K7" s="164" t="s">
        <v>149</v>
      </c>
      <c r="L7" s="164" t="s">
        <v>237</v>
      </c>
      <c r="M7" s="164" t="s">
        <v>238</v>
      </c>
      <c r="N7" s="165" t="s">
        <v>239</v>
      </c>
      <c r="O7" s="165" t="s">
        <v>248</v>
      </c>
      <c r="P7" s="165" t="s">
        <v>249</v>
      </c>
      <c r="Q7" s="318" t="s">
        <v>374</v>
      </c>
      <c r="R7" s="164" t="s">
        <v>482</v>
      </c>
    </row>
    <row r="8" spans="1:21" ht="17.5" x14ac:dyDescent="0.35">
      <c r="A8" s="43" t="s">
        <v>58</v>
      </c>
      <c r="B8" s="44" t="s">
        <v>132</v>
      </c>
      <c r="C8" s="64">
        <v>2695.0753182020644</v>
      </c>
      <c r="D8" s="64">
        <v>2625.1863987325232</v>
      </c>
      <c r="E8" s="64">
        <v>3090.6287477183614</v>
      </c>
      <c r="F8" s="64">
        <v>2585.99381404931</v>
      </c>
      <c r="G8" s="64">
        <v>2630.8181341189224</v>
      </c>
      <c r="H8" s="45">
        <v>2868.4993762556828</v>
      </c>
      <c r="I8" s="45">
        <v>2577.0663491195351</v>
      </c>
      <c r="J8" s="45">
        <v>2722.4595056365074</v>
      </c>
      <c r="K8" s="46">
        <v>2823.6684039672286</v>
      </c>
      <c r="L8" s="46">
        <v>2820.0725948358063</v>
      </c>
      <c r="M8" s="46">
        <v>2915.6196906632995</v>
      </c>
      <c r="N8" s="156">
        <v>2838.4074539385019</v>
      </c>
      <c r="O8" s="156">
        <v>2978.3641907949564</v>
      </c>
      <c r="P8" s="156">
        <v>2980.1567222197159</v>
      </c>
      <c r="Q8" s="46">
        <v>2357.8087734206415</v>
      </c>
      <c r="R8" s="46">
        <v>2027.3100538569545</v>
      </c>
    </row>
    <row r="9" spans="1:21" ht="15.5" x14ac:dyDescent="0.35">
      <c r="A9" s="47" t="s">
        <v>57</v>
      </c>
      <c r="B9" s="44" t="s">
        <v>151</v>
      </c>
      <c r="C9" s="64">
        <v>728341</v>
      </c>
      <c r="D9" s="64">
        <v>740098</v>
      </c>
      <c r="E9" s="64">
        <v>750349</v>
      </c>
      <c r="F9" s="64">
        <v>756647</v>
      </c>
      <c r="G9" s="64">
        <v>758520</v>
      </c>
      <c r="H9" s="45">
        <v>762345</v>
      </c>
      <c r="I9" s="45">
        <v>767378</v>
      </c>
      <c r="J9" s="45">
        <v>771133</v>
      </c>
      <c r="K9" s="46">
        <v>776526</v>
      </c>
      <c r="L9" s="46">
        <v>783272</v>
      </c>
      <c r="M9" s="46">
        <v>790328</v>
      </c>
      <c r="N9" s="156">
        <v>798971</v>
      </c>
      <c r="O9" s="156">
        <v>807812</v>
      </c>
      <c r="P9" s="156">
        <v>814210</v>
      </c>
      <c r="Q9" s="324">
        <v>822083</v>
      </c>
      <c r="R9" s="46">
        <v>828829</v>
      </c>
      <c r="S9" s="21"/>
      <c r="T9" s="21"/>
      <c r="U9" s="21"/>
    </row>
    <row r="10" spans="1:21" ht="17.5" x14ac:dyDescent="0.35">
      <c r="A10" s="158" t="s">
        <v>59</v>
      </c>
      <c r="B10" s="167" t="s">
        <v>154</v>
      </c>
      <c r="C10" s="170">
        <f>(C8*1000)/C9</f>
        <v>3.7002932942152982</v>
      </c>
      <c r="D10" s="170">
        <f t="shared" ref="D10:R10" si="0">(D8*1000)/D9</f>
        <v>3.5470794391182294</v>
      </c>
      <c r="E10" s="170">
        <f t="shared" si="0"/>
        <v>4.1189216587459452</v>
      </c>
      <c r="F10" s="170">
        <f t="shared" si="0"/>
        <v>3.4177018002441164</v>
      </c>
      <c r="G10" s="170">
        <f t="shared" si="0"/>
        <v>3.4683569769009686</v>
      </c>
      <c r="H10" s="170">
        <f t="shared" si="0"/>
        <v>3.7627312781689164</v>
      </c>
      <c r="I10" s="170">
        <f t="shared" si="0"/>
        <v>3.3582749950083728</v>
      </c>
      <c r="J10" s="170">
        <f t="shared" si="0"/>
        <v>3.5304668658149856</v>
      </c>
      <c r="K10" s="170">
        <f t="shared" si="0"/>
        <v>3.6362831430850076</v>
      </c>
      <c r="L10" s="170">
        <f t="shared" si="0"/>
        <v>3.6003745759273995</v>
      </c>
      <c r="M10" s="170">
        <f t="shared" si="0"/>
        <v>3.6891261484640547</v>
      </c>
      <c r="N10" s="170">
        <f t="shared" si="0"/>
        <v>3.5525788219328387</v>
      </c>
      <c r="O10" s="170">
        <f t="shared" si="0"/>
        <v>3.6869521507417029</v>
      </c>
      <c r="P10" s="170">
        <f t="shared" si="0"/>
        <v>3.6601819213958509</v>
      </c>
      <c r="Q10" s="170">
        <f t="shared" si="0"/>
        <v>2.8680909025252217</v>
      </c>
      <c r="R10" s="170">
        <f t="shared" si="0"/>
        <v>2.4459931467853493</v>
      </c>
    </row>
    <row r="11" spans="1:21" x14ac:dyDescent="0.35">
      <c r="A11" s="37" t="s">
        <v>167</v>
      </c>
      <c r="B11" s="37"/>
      <c r="C11" s="37"/>
      <c r="D11" s="37"/>
      <c r="E11" s="37"/>
      <c r="F11" s="37"/>
      <c r="G11" s="37"/>
      <c r="H11" s="37"/>
      <c r="I11" s="37"/>
      <c r="J11" s="37"/>
      <c r="K11" s="37"/>
    </row>
    <row r="12" spans="1:21" x14ac:dyDescent="0.35">
      <c r="A12" s="37" t="s">
        <v>171</v>
      </c>
      <c r="B12" s="37"/>
      <c r="C12" s="37"/>
      <c r="D12" s="37"/>
      <c r="E12" s="37"/>
      <c r="F12" s="37"/>
      <c r="G12" s="37"/>
      <c r="H12" s="37"/>
      <c r="I12" s="37"/>
      <c r="J12" s="37"/>
      <c r="K12" s="37"/>
    </row>
    <row r="13" spans="1:21" x14ac:dyDescent="0.35">
      <c r="A13" s="37" t="s">
        <v>130</v>
      </c>
      <c r="B13" s="37"/>
      <c r="C13" s="37"/>
      <c r="D13" s="37"/>
      <c r="E13" s="37"/>
      <c r="F13" s="37"/>
      <c r="G13" s="37"/>
      <c r="H13" s="37"/>
      <c r="I13" s="37"/>
      <c r="J13" s="37"/>
      <c r="K13" s="37"/>
    </row>
    <row r="14" spans="1:21" x14ac:dyDescent="0.35">
      <c r="A14" s="112" t="s">
        <v>262</v>
      </c>
      <c r="C14" s="63"/>
      <c r="D14" s="63"/>
      <c r="E14" s="63"/>
      <c r="F14" s="63"/>
      <c r="G14" s="63"/>
      <c r="H14" s="63"/>
      <c r="I14" s="63"/>
      <c r="J14" s="63"/>
      <c r="K14" s="63"/>
      <c r="L14" s="63"/>
      <c r="M14" s="63"/>
      <c r="N14" s="63"/>
    </row>
    <row r="15" spans="1:21" x14ac:dyDescent="0.35">
      <c r="L15" s="63"/>
    </row>
    <row r="16" spans="1:21" x14ac:dyDescent="0.35">
      <c r="C16"/>
      <c r="D16"/>
      <c r="E16"/>
      <c r="F16"/>
      <c r="G16"/>
      <c r="H16"/>
      <c r="I16"/>
      <c r="J16"/>
      <c r="K16"/>
      <c r="L16" s="1"/>
      <c r="M16"/>
      <c r="N16"/>
      <c r="O16"/>
      <c r="P16"/>
      <c r="Q16"/>
      <c r="R16"/>
    </row>
    <row r="17" spans="3:20" x14ac:dyDescent="0.35">
      <c r="C17"/>
      <c r="D17"/>
      <c r="E17"/>
      <c r="F17"/>
      <c r="G17"/>
      <c r="H17"/>
      <c r="I17"/>
      <c r="J17"/>
      <c r="K17"/>
      <c r="L17"/>
      <c r="M17"/>
      <c r="N17"/>
      <c r="O17"/>
      <c r="P17"/>
      <c r="Q17"/>
      <c r="R17"/>
    </row>
    <row r="18" spans="3:20" ht="15.5" x14ac:dyDescent="0.35">
      <c r="C18"/>
      <c r="D18"/>
      <c r="E18"/>
      <c r="F18"/>
      <c r="G18"/>
      <c r="H18"/>
      <c r="I18"/>
      <c r="J18"/>
      <c r="K18"/>
      <c r="L18"/>
      <c r="M18"/>
      <c r="N18"/>
      <c r="O18"/>
      <c r="P18"/>
      <c r="Q18"/>
      <c r="R18"/>
      <c r="S18" s="435"/>
      <c r="T18" s="435"/>
    </row>
  </sheetData>
  <phoneticPr fontId="51" type="noConversion"/>
  <hyperlinks>
    <hyperlink ref="A6" r:id="rId1" xr:uid="{00000000-0004-0000-0500-000000000000}"/>
    <hyperlink ref="A14" location="Contents!A1" display="Return to Contents Page" xr:uid="{00000000-0004-0000-0500-000001000000}"/>
    <hyperlink ref="A5" r:id="rId2" xr:uid="{1B43DBEC-2BD0-46FB-864F-7AED9E592C3B}"/>
  </hyperlinks>
  <pageMargins left="0.25" right="0.25" top="0.75" bottom="0.75" header="0.3" footer="0.3"/>
  <pageSetup paperSize="9" scale="69" orientation="landscape"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pageSetUpPr fitToPage="1"/>
  </sheetPr>
  <dimension ref="A1:J12"/>
  <sheetViews>
    <sheetView workbookViewId="0"/>
  </sheetViews>
  <sheetFormatPr defaultColWidth="11.453125" defaultRowHeight="14.5" x14ac:dyDescent="0.35"/>
  <cols>
    <col min="1" max="1" width="29.1796875" style="8" customWidth="1"/>
    <col min="2" max="16384" width="11.453125" style="8"/>
  </cols>
  <sheetData>
    <row r="1" spans="1:10" ht="17" x14ac:dyDescent="0.35">
      <c r="A1" s="268" t="s">
        <v>282</v>
      </c>
    </row>
    <row r="2" spans="1:10" x14ac:dyDescent="0.35">
      <c r="A2" s="8" t="s">
        <v>136</v>
      </c>
    </row>
    <row r="3" spans="1:10" x14ac:dyDescent="0.35">
      <c r="A3" s="8" t="s">
        <v>281</v>
      </c>
    </row>
    <row r="4" spans="1:10" x14ac:dyDescent="0.35">
      <c r="A4" s="8" t="s">
        <v>166</v>
      </c>
    </row>
    <row r="5" spans="1:10" x14ac:dyDescent="0.35">
      <c r="A5" s="112" t="s">
        <v>172</v>
      </c>
    </row>
    <row r="6" spans="1:10" ht="15" customHeight="1" x14ac:dyDescent="0.35">
      <c r="A6" s="157" t="s">
        <v>60</v>
      </c>
      <c r="B6" s="164" t="s">
        <v>224</v>
      </c>
      <c r="C6" s="164" t="s">
        <v>227</v>
      </c>
      <c r="D6" s="164" t="s">
        <v>229</v>
      </c>
      <c r="E6" s="164" t="s">
        <v>232</v>
      </c>
      <c r="F6" s="164" t="s">
        <v>234</v>
      </c>
      <c r="G6" s="165" t="s">
        <v>149</v>
      </c>
    </row>
    <row r="7" spans="1:10" ht="15.5" x14ac:dyDescent="0.35">
      <c r="A7" s="42" t="s">
        <v>10</v>
      </c>
      <c r="B7" s="67">
        <v>0.5</v>
      </c>
      <c r="C7" s="67">
        <v>0.59799999999999998</v>
      </c>
      <c r="D7" s="67">
        <v>0.61599999999999999</v>
      </c>
      <c r="E7" s="67">
        <v>0.64500000000000002</v>
      </c>
      <c r="F7" s="67">
        <v>0.66200000000000003</v>
      </c>
      <c r="G7" s="307">
        <v>0.65300000000000002</v>
      </c>
      <c r="H7" s="49"/>
      <c r="I7" s="63"/>
      <c r="J7" s="49"/>
    </row>
    <row r="8" spans="1:10" ht="15.5" x14ac:dyDescent="0.35">
      <c r="A8" s="42" t="s">
        <v>11</v>
      </c>
      <c r="B8" s="67">
        <v>0.94</v>
      </c>
      <c r="C8" s="67">
        <v>0.94699999999999995</v>
      </c>
      <c r="D8" s="67">
        <v>0.94699999999999995</v>
      </c>
      <c r="E8" s="67">
        <v>0.95499999999999996</v>
      </c>
      <c r="F8" s="67">
        <v>0.95899999999999996</v>
      </c>
      <c r="G8" s="307">
        <v>0.98399999999999999</v>
      </c>
      <c r="H8" s="49"/>
      <c r="I8" s="63"/>
      <c r="J8" s="49"/>
    </row>
    <row r="9" spans="1:10" ht="15.5" x14ac:dyDescent="0.35">
      <c r="A9" s="171" t="s">
        <v>12</v>
      </c>
      <c r="B9" s="172">
        <v>0.47</v>
      </c>
      <c r="C9" s="172">
        <v>0.61299999999999999</v>
      </c>
      <c r="D9" s="172">
        <v>0.67500000000000004</v>
      </c>
      <c r="E9" s="172">
        <v>0.76600000000000001</v>
      </c>
      <c r="F9" s="172">
        <v>0.80500000000000005</v>
      </c>
      <c r="G9" s="308">
        <v>0.874</v>
      </c>
      <c r="H9" s="49"/>
      <c r="I9" s="63"/>
      <c r="J9" s="49"/>
    </row>
    <row r="10" spans="1:10" x14ac:dyDescent="0.35">
      <c r="A10" s="13" t="s">
        <v>69</v>
      </c>
    </row>
    <row r="11" spans="1:10" x14ac:dyDescent="0.35">
      <c r="A11" s="8" t="s">
        <v>528</v>
      </c>
    </row>
    <row r="12" spans="1:10" x14ac:dyDescent="0.35">
      <c r="A12" s="112" t="s">
        <v>262</v>
      </c>
      <c r="I12" s="66"/>
    </row>
  </sheetData>
  <hyperlinks>
    <hyperlink ref="A5" r:id="rId1" xr:uid="{00000000-0004-0000-0600-000000000000}"/>
    <hyperlink ref="A12" location="Contents!A1" display="Return to Contents Page" xr:uid="{00000000-0004-0000-0600-000001000000}"/>
  </hyperlinks>
  <pageMargins left="0.25" right="0.25" top="0.75" bottom="0.75" header="0.3" footer="0.3"/>
  <pageSetup paperSize="9" scale="83" orientation="landscape"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X E P W w 6 r 9 L K n A A A A 9 g A A A B I A H A B D b 2 5 m a W c v U G F j a 2 F n Z S 5 4 b W w g o h g A K K A U A A A A A A A A A A A A A A A A A A A A A A A A A A A A h Y 9 L C s I w G I S v U r J v H q 2 o l L 8 p 6 M K N B U E Q t y H G N t i m 0 q S m d 3 P h k b y C F a 2 6 c z k z 3 8 D M / X q D r K + r 4 K J a q x u T I o Y p C p S R z U G b I k W d O 4 Z z l H H Y C H k S h Q o G 2 N i k t z p F p X P n h B D v P f Y x b t q C R J Q y s s / X W 1 m q W o T a W C e M V O j T O v x v I Q 6 7 1 x g e Y T a J M Z t N M Q U y m p B r 8 w W i Y e 8 z / T F h 2 V W u a x V X J l w t g I w S y P s D f w B Q S w M E F A A C A A g A 8 X E P 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F x D 1 s o i k e 4 D g A A A B E A A A A T A B w A R m 9 y b X V s Y X M v U 2 V j d G l v b j E u b S C i G A A o o B Q A A A A A A A A A A A A A A A A A A A A A A A A A A A A r T k 0 u y c z P U w i G 0 I b W A F B L A Q I t A B Q A A g A I A P F x D 1 s O q / S y p w A A A P Y A A A A S A A A A A A A A A A A A A A A A A A A A A A B D b 2 5 m a W c v U G F j a 2 F n Z S 5 4 b W x Q S w E C L Q A U A A I A C A D x c Q 9 b D 8 r p q 6 Q A A A D p A A A A E w A A A A A A A A A A A A A A A A D z A A A A W 0 N v b n R l b n R f V H l w Z X N d L n h t b F B L A Q I t A B Q A A g A I A P F x D 1 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3 + C 5 V v 9 S e R 6 l b 3 p d L H c W l A A A A A A I A A A A A A A N m A A D A A A A A E A A A A E x q r K 5 4 G 2 e 4 a q O k y I Y Z B A U A A A A A B I A A A K A A A A A Q A A A A x k 3 E m l M z 0 Q n Q S 4 0 R w + L q y 1 A A A A C 2 Y F A y 9 0 + s M H N Y M G l z R I A U u z 6 f s 0 6 K + R r j H O R 3 0 W j g 5 E P P p N l O f K U h m Q i s W h 0 B a t d E u G R U N O O b f + 2 V Z r + s e W z y y A q F r Q r 1 C B D 7 S d O z v N W p E x Q A A A C k b i g y m 7 R f d K N B B g Z 1 E o b g r n p c S g = = < / D a t a M a s h u p > 
</file>

<file path=customXml/itemProps1.xml><?xml version="1.0" encoding="utf-8"?>
<ds:datastoreItem xmlns:ds="http://schemas.openxmlformats.org/officeDocument/2006/customXml" ds:itemID="{31D7687F-7808-431E-A41E-EC797CE81EE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vt:i4>
      </vt:variant>
    </vt:vector>
  </HeadingPairs>
  <TitlesOfParts>
    <vt:vector size="30" baseType="lpstr">
      <vt:lpstr>Cover_sheet</vt:lpstr>
      <vt:lpstr>Contents</vt:lpstr>
      <vt:lpstr>Indicator trends</vt:lpstr>
      <vt:lpstr>Table 1.1</vt:lpstr>
      <vt:lpstr>Table 1.2</vt:lpstr>
      <vt:lpstr>Table 2.1</vt:lpstr>
      <vt:lpstr>Table 2.2</vt:lpstr>
      <vt:lpstr>Table 3.1</vt:lpstr>
      <vt:lpstr>Table 3.2</vt:lpstr>
      <vt:lpstr>Table 3.3</vt:lpstr>
      <vt:lpstr>Tables 3.4</vt:lpstr>
      <vt:lpstr>Table 3.5</vt:lpstr>
      <vt:lpstr>Table 4.1</vt:lpstr>
      <vt:lpstr>Table 4.2</vt:lpstr>
      <vt:lpstr>Tables 5.1</vt:lpstr>
      <vt:lpstr>Table 5.2</vt:lpstr>
      <vt:lpstr>Table 5.3</vt:lpstr>
      <vt:lpstr>Table 5.4</vt:lpstr>
      <vt:lpstr>Table 5.5</vt:lpstr>
      <vt:lpstr>Table 5.6</vt:lpstr>
      <vt:lpstr>Table 5.7</vt:lpstr>
      <vt:lpstr>Table 6.1</vt:lpstr>
      <vt:lpstr>Table 6.2</vt:lpstr>
      <vt:lpstr>Table 6.3</vt:lpstr>
      <vt:lpstr>Tables 6.4</vt:lpstr>
      <vt:lpstr>Table 6.5</vt:lpstr>
      <vt:lpstr>Table 6.6</vt:lpstr>
      <vt:lpstr>Table 7.1</vt:lpstr>
      <vt:lpstr>Table 7.2</vt:lpstr>
      <vt:lpstr>RAGstatus</vt:lpstr>
    </vt:vector>
  </TitlesOfParts>
  <Company>IT Assist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Northern Ireland Carbon Intensity Indicators 2021 data tables</dc:title>
  <dc:subject>Climate Change Statistics</dc:subject>
  <dc:creator>Statistics and Analytical Services Branch</dc:creator>
  <cp:keywords>climate change, carbon intensity indicators</cp:keywords>
  <cp:lastModifiedBy>Finlay, David (DAERA)</cp:lastModifiedBy>
  <cp:lastPrinted>2019-09-16T10:28:54Z</cp:lastPrinted>
  <dcterms:created xsi:type="dcterms:W3CDTF">2015-04-15T14:57:28Z</dcterms:created>
  <dcterms:modified xsi:type="dcterms:W3CDTF">2026-02-03T10:39:54Z</dcterms:modified>
</cp:coreProperties>
</file>