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drawings/drawing15.xml" ContentType="application/vnd.openxmlformats-officedocument.drawing+xml"/>
  <Override PartName="/xl/charts/chart2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2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2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charts/chart2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charts/chart2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xml"/>
  <Override PartName="/xl/charts/chart25.xml" ContentType="application/vnd.openxmlformats-officedocument.drawingml.chart+xml"/>
  <Override PartName="/xl/drawings/drawing21.xml" ContentType="application/vnd.openxmlformats-officedocument.drawing+xml"/>
  <Override PartName="/xl/charts/chart26.xml" ContentType="application/vnd.openxmlformats-officedocument.drawingml.chart+xml"/>
  <Override PartName="/xl/drawings/drawing22.xml" ContentType="application/vnd.openxmlformats-officedocument.drawing+xml"/>
  <Override PartName="/xl/charts/chart2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xml"/>
  <Override PartName="/xl/charts/chart2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5.xml" ContentType="application/vnd.openxmlformats-officedocument.drawing+xml"/>
  <Override PartName="/xl/charts/chart30.xml" ContentType="application/vnd.openxmlformats-officedocument.drawingml.chart+xml"/>
  <Override PartName="/xl/drawings/drawing26.xml" ContentType="application/vnd.openxmlformats-officedocument.drawing+xml"/>
  <Override PartName="/xl/charts/chart31.xml" ContentType="application/vnd.openxmlformats-officedocument.drawingml.chart+xml"/>
  <Override PartName="/xl/drawings/drawing27.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8.xml" ContentType="application/vnd.openxmlformats-officedocument.drawing+xml"/>
  <Override PartName="/xl/charts/chart35.xml" ContentType="application/vnd.openxmlformats-officedocument.drawingml.chart+xml"/>
  <Override PartName="/xl/drawings/drawing29.xml" ContentType="application/vnd.openxmlformats-officedocument.drawing+xml"/>
  <Override PartName="/xl/charts/chart36.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3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xml"/>
  <Override PartName="/xl/charts/chart3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40.xml" ContentType="application/vnd.openxmlformats-officedocument.drawingml.chart+xml"/>
  <Override PartName="/xl/drawings/drawing38.xml" ContentType="application/vnd.openxmlformats-officedocument.drawing+xml"/>
  <Override PartName="/xl/charts/chart41.xml" ContentType="application/vnd.openxmlformats-officedocument.drawingml.chart+xml"/>
  <Override PartName="/xl/drawings/drawing39.xml" ContentType="application/vnd.openxmlformats-officedocument.drawing+xml"/>
  <Override PartName="/xl/charts/chart42.xml" ContentType="application/vnd.openxmlformats-officedocument.drawingml.chart+xml"/>
  <Override PartName="/xl/drawings/drawing40.xml" ContentType="application/vnd.openxmlformats-officedocument.drawing+xml"/>
  <Override PartName="/xl/charts/chart43.xml" ContentType="application/vnd.openxmlformats-officedocument.drawingml.chart+xml"/>
  <Override PartName="/xl/drawings/drawing41.xml" ContentType="application/vnd.openxmlformats-officedocument.drawing+xml"/>
  <Override PartName="/xl/charts/chart44.xml" ContentType="application/vnd.openxmlformats-officedocument.drawingml.chart+xml"/>
  <Override PartName="/xl/drawings/drawing42.xml" ContentType="application/vnd.openxmlformats-officedocument.drawing+xml"/>
  <Override PartName="/xl/charts/chart45.xml" ContentType="application/vnd.openxmlformats-officedocument.drawingml.chart+xml"/>
  <Override PartName="/xl/drawings/drawing43.xml" ContentType="application/vnd.openxmlformats-officedocument.drawing+xml"/>
  <Override PartName="/xl/charts/chart46.xml" ContentType="application/vnd.openxmlformats-officedocument.drawingml.chart+xml"/>
  <Override PartName="/xl/drawings/drawing44.xml" ContentType="application/vnd.openxmlformats-officedocument.drawing+xml"/>
  <Override PartName="/xl/charts/chart47.xml" ContentType="application/vnd.openxmlformats-officedocument.drawingml.chart+xml"/>
  <Override PartName="/xl/drawings/drawing45.xml" ContentType="application/vnd.openxmlformats-officedocument.drawing+xml"/>
  <Override PartName="/xl/charts/chart48.xml" ContentType="application/vnd.openxmlformats-officedocument.drawingml.chart+xml"/>
  <Override PartName="/xl/drawings/drawing46.xml" ContentType="application/vnd.openxmlformats-officedocument.drawing+xml"/>
  <Override PartName="/xl/charts/chart49.xml" ContentType="application/vnd.openxmlformats-officedocument.drawingml.chart+xml"/>
  <Override PartName="/xl/drawings/drawing47.xml" ContentType="application/vnd.openxmlformats-officedocument.drawing+xml"/>
  <Override PartName="/xl/charts/chart50.xml" ContentType="application/vnd.openxmlformats-officedocument.drawingml.chart+xml"/>
  <Override PartName="/xl/drawings/drawing48.xml" ContentType="application/vnd.openxmlformats-officedocument.drawing+xml"/>
  <Override PartName="/xl/charts/chart5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G:\Environment Statistics\NIEA NI Environmental Statistics Report\2026 Publication\Files for publication\"/>
    </mc:Choice>
  </mc:AlternateContent>
  <xr:revisionPtr revIDLastSave="0" documentId="13_ncr:1_{CBE85EF3-238E-4A91-B65F-7FB63A6538F6}" xr6:coauthVersionLast="47" xr6:coauthVersionMax="47" xr10:uidLastSave="{00000000-0000-0000-0000-000000000000}"/>
  <bookViews>
    <workbookView xWindow="-108" yWindow="-108" windowWidth="30936" windowHeight="16776" tabRatio="941" xr2:uid="{00000000-000D-0000-FFFF-FFFF00000000}"/>
  </bookViews>
  <sheets>
    <sheet name="Cover" sheetId="144" r:id="rId1"/>
    <sheet name="Table 1.7a" sheetId="158" state="hidden" r:id="rId2"/>
    <sheet name="Table 1.8a" sheetId="161" state="hidden" r:id="rId3"/>
    <sheet name="Table 1.9a" sheetId="162" state="hidden" r:id="rId4"/>
    <sheet name="Contents" sheetId="202" r:id="rId5"/>
    <sheet name="Table 1.1" sheetId="275" r:id="rId6"/>
    <sheet name="Table 1.2" sheetId="276" r:id="rId7"/>
    <sheet name="Table 1.3" sheetId="277" r:id="rId8"/>
    <sheet name="Table 1.4" sheetId="278" r:id="rId9"/>
    <sheet name="Table 1.5" sheetId="284" r:id="rId10"/>
    <sheet name="Table 1.6" sheetId="288" r:id="rId11"/>
    <sheet name="Table 1.7" sheetId="304" r:id="rId12"/>
    <sheet name="Table 2.1" sheetId="15" r:id="rId13"/>
    <sheet name="Table 2.2" sheetId="269" r:id="rId14"/>
    <sheet name="Table 2.3" sheetId="270" r:id="rId15"/>
    <sheet name="Sheet7" sheetId="256" state="hidden" r:id="rId16"/>
    <sheet name="Table 2.4" sheetId="271" r:id="rId17"/>
    <sheet name="Table 3.1a" sheetId="1" r:id="rId18"/>
    <sheet name="Table 3.1b" sheetId="254" r:id="rId19"/>
    <sheet name="Table 3.2" sheetId="257" r:id="rId20"/>
    <sheet name="Table 3.3" sheetId="302" r:id="rId21"/>
    <sheet name="Table 3.4" sheetId="294" r:id="rId22"/>
    <sheet name="Table 4.1" sheetId="292" r:id="rId23"/>
    <sheet name="Table 4.2" sheetId="301" r:id="rId24"/>
    <sheet name="Table 4.3" sheetId="213" r:id="rId25"/>
    <sheet name="Sheet1" sheetId="212" state="hidden" r:id="rId26"/>
    <sheet name="Table 4.4" sheetId="215" r:id="rId27"/>
    <sheet name="Table 4.4a" sheetId="298" r:id="rId28"/>
    <sheet name="Table 4.5" sheetId="31" r:id="rId29"/>
    <sheet name="Table 4.6" sheetId="30" r:id="rId30"/>
    <sheet name="Table 4.7a" sheetId="121" r:id="rId31"/>
    <sheet name="Table 4.7b" sheetId="273" r:id="rId32"/>
    <sheet name="Table 4.8a" sheetId="138" r:id="rId33"/>
    <sheet name="Table 4.8b" sheetId="194" r:id="rId34"/>
    <sheet name="Table 4.8c" sheetId="196" r:id="rId35"/>
    <sheet name="Table 4.9a" sheetId="272" r:id="rId36"/>
    <sheet name="Table 4.9b" sheetId="289" r:id="rId37"/>
    <sheet name="Table 4.9c" sheetId="274" r:id="rId38"/>
    <sheet name="Table 5.1a" sheetId="80" r:id="rId39"/>
    <sheet name="Figure 5.1b" sheetId="146" r:id="rId40"/>
    <sheet name="Figure 5.1c" sheetId="147" r:id="rId41"/>
    <sheet name="Table 5.2a" sheetId="38" r:id="rId42"/>
    <sheet name="Table 5.2b" sheetId="283" r:id="rId43"/>
    <sheet name="Table 5.3a" sheetId="85" r:id="rId44"/>
    <sheet name="Table 5.3b&amp;c" sheetId="115" r:id="rId45"/>
    <sheet name="Table 5.4" sheetId="43" r:id="rId46"/>
    <sheet name="Table 5.5" sheetId="42" r:id="rId47"/>
    <sheet name="Table 6.1" sheetId="49" r:id="rId48"/>
    <sheet name="Table 7.1a" sheetId="67" r:id="rId49"/>
    <sheet name="Table 7.1b" sheetId="171" r:id="rId50"/>
    <sheet name="Table 7.2" sheetId="39" r:id="rId51"/>
    <sheet name="Table 7.3" sheetId="76" r:id="rId52"/>
    <sheet name="Table 7.4" sheetId="150" r:id="rId53"/>
    <sheet name="Table 7.5" sheetId="189" r:id="rId54"/>
  </sheets>
  <definedNames>
    <definedName name="_xlnm._FilterDatabase" localSheetId="13" hidden="1">'Table 2.2'!$A$3:$C$3</definedName>
    <definedName name="_xlnm._FilterDatabase" localSheetId="35" hidden="1">'Table 4.9a'!$A$11:$C$4889</definedName>
    <definedName name="_xlnm._FilterDatabase" localSheetId="37" hidden="1">'Table 4.9c'!$A$1:$C$4854</definedName>
    <definedName name="ClassES">#REF!</definedName>
    <definedName name="ClassES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 i="15" l="1"/>
  <c r="C176" i="271"/>
  <c r="D183" i="270"/>
  <c r="E183" i="270"/>
  <c r="E184" i="270"/>
  <c r="E185" i="270"/>
  <c r="D184" i="270"/>
  <c r="D185" i="270"/>
  <c r="H239" i="269"/>
  <c r="H240" i="269"/>
  <c r="H241" i="269"/>
  <c r="H242" i="269"/>
  <c r="H243" i="269"/>
  <c r="H244" i="269"/>
  <c r="H245" i="269"/>
  <c r="H246" i="269"/>
  <c r="H247" i="269"/>
  <c r="H248" i="269"/>
  <c r="H249" i="269"/>
  <c r="H250" i="269"/>
  <c r="H251" i="269"/>
  <c r="H252" i="269"/>
  <c r="H253" i="269"/>
  <c r="H254" i="269"/>
  <c r="H255" i="269"/>
  <c r="H256" i="269"/>
  <c r="H257" i="269"/>
  <c r="H258" i="269"/>
  <c r="H259" i="269"/>
  <c r="H260" i="269"/>
  <c r="H261" i="269"/>
  <c r="H262" i="269"/>
  <c r="H263" i="269"/>
  <c r="H264" i="269"/>
  <c r="H265" i="269"/>
  <c r="H266" i="269"/>
  <c r="H267" i="269"/>
  <c r="H268" i="269"/>
  <c r="H269" i="269"/>
  <c r="H270" i="269"/>
  <c r="H271" i="269"/>
  <c r="H272" i="269"/>
  <c r="H273" i="269"/>
  <c r="H274" i="269"/>
  <c r="H275" i="269"/>
  <c r="H276" i="269"/>
  <c r="H277" i="269"/>
  <c r="H278" i="269"/>
  <c r="H279" i="269"/>
  <c r="H280" i="269"/>
  <c r="H281" i="269"/>
  <c r="H282" i="269"/>
  <c r="H283" i="269"/>
  <c r="H284" i="269"/>
  <c r="H285" i="269"/>
  <c r="H286" i="269"/>
  <c r="H287" i="269"/>
  <c r="H288" i="269"/>
  <c r="H289" i="269"/>
  <c r="H290" i="269"/>
  <c r="H291" i="269"/>
  <c r="H292" i="269"/>
  <c r="H293" i="269"/>
  <c r="H294" i="269"/>
  <c r="H295" i="269"/>
  <c r="H296" i="269"/>
  <c r="H297" i="269"/>
  <c r="H298" i="269"/>
  <c r="H299" i="269"/>
  <c r="H300" i="269"/>
  <c r="H301" i="269"/>
  <c r="H302" i="269"/>
  <c r="H303" i="269"/>
  <c r="H304" i="269"/>
  <c r="H305" i="269"/>
  <c r="H306" i="269"/>
  <c r="H307" i="269"/>
  <c r="H308" i="269"/>
  <c r="H309" i="269"/>
  <c r="H310" i="269"/>
  <c r="H311" i="269"/>
  <c r="H312" i="269"/>
  <c r="H313" i="269"/>
  <c r="H314" i="269"/>
  <c r="H315" i="269"/>
  <c r="H316" i="269"/>
  <c r="H317" i="269"/>
  <c r="H318" i="269"/>
  <c r="H319" i="269"/>
  <c r="H320" i="269"/>
  <c r="H321" i="269"/>
  <c r="H322" i="269"/>
  <c r="H323" i="269"/>
  <c r="H324" i="269"/>
  <c r="H325" i="269"/>
  <c r="H326" i="269"/>
  <c r="H327" i="269"/>
  <c r="H328" i="269"/>
  <c r="H329" i="269"/>
  <c r="H330" i="269"/>
  <c r="H331" i="269"/>
  <c r="H332" i="269"/>
  <c r="H333" i="269"/>
  <c r="H334" i="269"/>
  <c r="H335" i="269"/>
  <c r="H336" i="269"/>
  <c r="H337" i="269"/>
  <c r="H338" i="269"/>
  <c r="H339" i="269"/>
  <c r="H340" i="269"/>
  <c r="H341" i="269"/>
  <c r="H342" i="269"/>
  <c r="H343" i="269"/>
  <c r="H344" i="269"/>
  <c r="H345" i="269"/>
  <c r="H346" i="269"/>
  <c r="H347" i="269"/>
  <c r="H348" i="269"/>
  <c r="H349" i="269"/>
  <c r="H350" i="269"/>
  <c r="H351" i="269"/>
  <c r="H352" i="269"/>
  <c r="H353" i="269"/>
  <c r="H354" i="269"/>
  <c r="H355" i="269"/>
  <c r="H356" i="269"/>
  <c r="H357" i="269"/>
  <c r="H358" i="269"/>
  <c r="H359" i="269"/>
  <c r="H360" i="269"/>
  <c r="H361" i="269"/>
  <c r="H362" i="269"/>
  <c r="H363" i="269"/>
  <c r="H364" i="269"/>
  <c r="H365" i="269"/>
  <c r="H366" i="269"/>
  <c r="H367" i="269"/>
  <c r="H368" i="269"/>
  <c r="H369" i="269"/>
  <c r="H370" i="269"/>
  <c r="H371" i="269"/>
  <c r="H372" i="269"/>
  <c r="H373" i="269"/>
  <c r="H374" i="269"/>
  <c r="H375" i="269"/>
  <c r="H376" i="269"/>
  <c r="H377" i="269"/>
  <c r="H378" i="269"/>
  <c r="H379" i="269"/>
  <c r="H380" i="269"/>
  <c r="H381" i="269"/>
  <c r="H382" i="269"/>
  <c r="H383" i="269"/>
  <c r="H384" i="269"/>
  <c r="H385" i="269"/>
  <c r="H386" i="269"/>
  <c r="H387" i="269"/>
  <c r="H388" i="269"/>
  <c r="H389" i="269"/>
  <c r="H390" i="269"/>
  <c r="H391" i="269"/>
  <c r="H392" i="269"/>
  <c r="H393" i="269"/>
  <c r="H394" i="269"/>
  <c r="H395" i="269"/>
  <c r="H396" i="269"/>
  <c r="H397" i="269"/>
  <c r="H398" i="269"/>
  <c r="H399" i="269"/>
  <c r="H400" i="269"/>
  <c r="H401" i="269"/>
  <c r="H402" i="269"/>
  <c r="H403" i="269"/>
  <c r="H404" i="269"/>
  <c r="H405" i="269"/>
  <c r="H406" i="269"/>
  <c r="H407" i="269"/>
  <c r="H408" i="269"/>
  <c r="H409" i="269"/>
  <c r="H410" i="269"/>
  <c r="H411" i="269"/>
  <c r="H412" i="269"/>
  <c r="H413" i="269"/>
  <c r="H233" i="269"/>
  <c r="H234" i="269"/>
  <c r="H235" i="269"/>
  <c r="H236" i="269"/>
  <c r="H237" i="269"/>
  <c r="H238" i="269"/>
  <c r="H232" i="269"/>
  <c r="U413" i="269"/>
  <c r="U405" i="269"/>
  <c r="U404" i="269"/>
  <c r="U403" i="269"/>
  <c r="U402" i="269"/>
  <c r="G425" i="269"/>
  <c r="U412" i="269"/>
  <c r="U411" i="269"/>
  <c r="I413" i="269"/>
  <c r="G415" i="269"/>
  <c r="C175" i="271" l="1"/>
  <c r="E182" i="270"/>
  <c r="D182" i="270"/>
  <c r="L4" i="15" l="1"/>
  <c r="M4" i="15"/>
  <c r="N4" i="15"/>
  <c r="O4" i="15"/>
  <c r="P4" i="15"/>
  <c r="Q4" i="15"/>
  <c r="R4" i="15"/>
  <c r="S4" i="15"/>
  <c r="T4" i="15"/>
  <c r="U4" i="15"/>
  <c r="V4" i="15"/>
  <c r="W4" i="15"/>
  <c r="X4" i="15"/>
  <c r="Y4" i="15"/>
  <c r="Z4" i="15"/>
  <c r="AA4" i="15"/>
  <c r="AB4" i="15"/>
  <c r="AC4" i="15"/>
  <c r="AD4" i="15"/>
  <c r="AE4" i="15"/>
  <c r="AF4" i="15"/>
  <c r="AG4" i="15"/>
  <c r="AH4" i="15"/>
  <c r="AI4" i="15"/>
  <c r="K4" i="15"/>
  <c r="H4" i="15"/>
  <c r="C4" i="15"/>
  <c r="B4" i="15"/>
  <c r="G424" i="269"/>
  <c r="G417" i="269"/>
  <c r="G416" i="269"/>
  <c r="U241" i="269"/>
  <c r="G423" i="269"/>
  <c r="G422" i="269"/>
  <c r="G421" i="269"/>
  <c r="G420" i="269"/>
  <c r="G419" i="269"/>
  <c r="G418" i="269"/>
  <c r="U406" i="269"/>
  <c r="U407" i="269"/>
  <c r="U408" i="269"/>
  <c r="J413" i="269" l="1"/>
  <c r="P412" i="269" l="1"/>
  <c r="R412" i="269"/>
  <c r="M412" i="269"/>
  <c r="K412" i="269"/>
  <c r="I412" i="269"/>
  <c r="Q412" i="269"/>
  <c r="N412" i="269"/>
  <c r="L412" i="269"/>
  <c r="J412" i="269"/>
  <c r="O412" i="269"/>
  <c r="Q413" i="269"/>
  <c r="K413" i="269"/>
  <c r="N413" i="269"/>
  <c r="L413" i="269"/>
  <c r="O413" i="269"/>
  <c r="P413" i="269"/>
  <c r="M413" i="269"/>
  <c r="R413" i="269"/>
  <c r="C174" i="271" l="1"/>
  <c r="E180" i="270" l="1"/>
  <c r="E181" i="270"/>
  <c r="D180" i="270"/>
  <c r="D181" i="270"/>
  <c r="U410" i="269" l="1"/>
  <c r="R411" i="269" l="1"/>
  <c r="I411" i="269" l="1"/>
  <c r="Q411" i="269"/>
  <c r="J411" i="269"/>
  <c r="L411" i="269"/>
  <c r="K411" i="269"/>
  <c r="M411" i="269"/>
  <c r="P411" i="269"/>
  <c r="O411" i="269"/>
  <c r="N411" i="269"/>
  <c r="P410" i="269"/>
  <c r="C173" i="271"/>
  <c r="Q410" i="269" l="1"/>
  <c r="R410" i="269"/>
  <c r="I410" i="269"/>
  <c r="O410" i="269"/>
  <c r="N410" i="269"/>
  <c r="M410" i="269"/>
  <c r="L410" i="269"/>
  <c r="K410" i="269"/>
  <c r="J410" i="269"/>
  <c r="C171" i="271" l="1"/>
  <c r="C172" i="271"/>
  <c r="R409" i="269"/>
  <c r="U409" i="269"/>
  <c r="N409" i="269" l="1"/>
  <c r="M409" i="269"/>
  <c r="J409" i="269"/>
  <c r="Q409" i="269"/>
  <c r="I409" i="269"/>
  <c r="P409" i="269"/>
  <c r="O409" i="269"/>
  <c r="L409" i="269"/>
  <c r="K409" i="269"/>
  <c r="C170" i="271" l="1"/>
  <c r="C13" i="271" l="1"/>
  <c r="C169" i="271"/>
  <c r="C168" i="271"/>
  <c r="C167" i="271"/>
  <c r="C166" i="271"/>
  <c r="C165" i="271"/>
  <c r="C164" i="271"/>
  <c r="C163" i="271"/>
  <c r="C162" i="271"/>
  <c r="C161" i="271"/>
  <c r="C160" i="271"/>
  <c r="C159" i="271"/>
  <c r="C158" i="271"/>
  <c r="C157" i="271"/>
  <c r="C156" i="271"/>
  <c r="C155" i="271"/>
  <c r="C154" i="271"/>
  <c r="C153" i="271"/>
  <c r="C152" i="271"/>
  <c r="C151" i="271"/>
  <c r="C150" i="271"/>
  <c r="C149" i="271"/>
  <c r="C148" i="271"/>
  <c r="C147" i="271"/>
  <c r="C146" i="271"/>
  <c r="C145" i="271"/>
  <c r="C144" i="271"/>
  <c r="C143" i="271"/>
  <c r="C142" i="271"/>
  <c r="C141" i="271"/>
  <c r="C140" i="271"/>
  <c r="C139" i="271"/>
  <c r="C138" i="271"/>
  <c r="C137" i="271"/>
  <c r="C136" i="271"/>
  <c r="C135" i="271"/>
  <c r="C134" i="271"/>
  <c r="C133" i="271"/>
  <c r="C132" i="271"/>
  <c r="C131" i="271"/>
  <c r="C130" i="271"/>
  <c r="C129" i="271"/>
  <c r="C128" i="271"/>
  <c r="C127" i="271"/>
  <c r="C126" i="271"/>
  <c r="C125" i="271"/>
  <c r="C124" i="271"/>
  <c r="C123" i="271"/>
  <c r="C122" i="271"/>
  <c r="C121" i="271"/>
  <c r="C120" i="271"/>
  <c r="C119" i="271"/>
  <c r="C118" i="271"/>
  <c r="C117" i="271"/>
  <c r="C116" i="271"/>
  <c r="C115" i="271"/>
  <c r="C114" i="271"/>
  <c r="C113" i="271"/>
  <c r="C112" i="271"/>
  <c r="C111" i="271"/>
  <c r="C110" i="271"/>
  <c r="C109" i="271"/>
  <c r="C108" i="271"/>
  <c r="C107" i="271"/>
  <c r="C106" i="271"/>
  <c r="C105" i="271"/>
  <c r="C104" i="271"/>
  <c r="C103" i="271"/>
  <c r="C102" i="271"/>
  <c r="C101" i="271"/>
  <c r="C100" i="271"/>
  <c r="C99" i="271"/>
  <c r="C98" i="271"/>
  <c r="C97" i="271"/>
  <c r="C96" i="271"/>
  <c r="C95" i="271"/>
  <c r="C94" i="271"/>
  <c r="C93" i="271"/>
  <c r="C92" i="271"/>
  <c r="C91" i="271"/>
  <c r="C90" i="271"/>
  <c r="C89" i="271"/>
  <c r="C88" i="271"/>
  <c r="C87" i="271"/>
  <c r="C86" i="271"/>
  <c r="C85" i="271"/>
  <c r="C84" i="271"/>
  <c r="C83" i="271"/>
  <c r="C82" i="271"/>
  <c r="C81" i="271"/>
  <c r="C80" i="271"/>
  <c r="C79" i="271"/>
  <c r="C78" i="271"/>
  <c r="C77" i="271"/>
  <c r="C76" i="271"/>
  <c r="C75" i="271"/>
  <c r="C74" i="271"/>
  <c r="C73" i="271"/>
  <c r="C72" i="271"/>
  <c r="C71" i="271"/>
  <c r="C70" i="271"/>
  <c r="C69" i="271"/>
  <c r="C68" i="271"/>
  <c r="C67" i="271"/>
  <c r="C66" i="271"/>
  <c r="C65" i="271"/>
  <c r="C64" i="271"/>
  <c r="C63" i="271"/>
  <c r="C62" i="271"/>
  <c r="C61" i="271"/>
  <c r="C60" i="271"/>
  <c r="C59" i="271"/>
  <c r="C58" i="271"/>
  <c r="C57" i="271"/>
  <c r="C56" i="271"/>
  <c r="C55" i="271"/>
  <c r="C54" i="271"/>
  <c r="C53" i="271"/>
  <c r="C52" i="271"/>
  <c r="C51" i="271"/>
  <c r="C50" i="271"/>
  <c r="C49" i="271"/>
  <c r="C48" i="271"/>
  <c r="C47" i="271"/>
  <c r="C46" i="271"/>
  <c r="C45" i="271"/>
  <c r="C44" i="271"/>
  <c r="C43" i="271"/>
  <c r="C42" i="271"/>
  <c r="C41" i="271"/>
  <c r="C40" i="271"/>
  <c r="C39" i="271"/>
  <c r="C38" i="271"/>
  <c r="C37" i="271"/>
  <c r="C36" i="271"/>
  <c r="C35" i="271"/>
  <c r="C34" i="271"/>
  <c r="C33" i="271"/>
  <c r="C32" i="271"/>
  <c r="C31" i="271"/>
  <c r="C30" i="271"/>
  <c r="C29" i="271"/>
  <c r="C28" i="271"/>
  <c r="C27" i="271"/>
  <c r="C26" i="271"/>
  <c r="C25" i="271"/>
  <c r="C24" i="271"/>
  <c r="C23" i="271"/>
  <c r="C22" i="271"/>
  <c r="C21" i="271"/>
  <c r="C20" i="271"/>
  <c r="C19" i="271"/>
  <c r="C18" i="271"/>
  <c r="C17" i="271"/>
  <c r="C16" i="271"/>
  <c r="C15" i="271"/>
  <c r="C14" i="271"/>
  <c r="D13" i="270"/>
  <c r="E179" i="270"/>
  <c r="D179" i="270"/>
  <c r="E178" i="270"/>
  <c r="D178" i="270"/>
  <c r="E177" i="270"/>
  <c r="D177" i="270"/>
  <c r="E176" i="270"/>
  <c r="D176" i="270"/>
  <c r="E175" i="270"/>
  <c r="D175" i="270"/>
  <c r="E174" i="270"/>
  <c r="D174" i="270"/>
  <c r="E173" i="270"/>
  <c r="D173" i="270"/>
  <c r="E172" i="270"/>
  <c r="D172" i="270"/>
  <c r="E171" i="270"/>
  <c r="D171" i="270"/>
  <c r="E170" i="270"/>
  <c r="D170" i="270"/>
  <c r="E169" i="270"/>
  <c r="D169" i="270"/>
  <c r="E168" i="270"/>
  <c r="D168" i="270"/>
  <c r="E167" i="270"/>
  <c r="D167" i="270"/>
  <c r="E166" i="270"/>
  <c r="D166" i="270"/>
  <c r="E165" i="270"/>
  <c r="D165" i="270"/>
  <c r="E164" i="270"/>
  <c r="D164" i="270"/>
  <c r="E163" i="270"/>
  <c r="D163" i="270"/>
  <c r="E162" i="270"/>
  <c r="D162" i="270"/>
  <c r="E161" i="270"/>
  <c r="D161" i="270"/>
  <c r="E160" i="270"/>
  <c r="D160" i="270"/>
  <c r="E159" i="270"/>
  <c r="D159" i="270"/>
  <c r="E158" i="270"/>
  <c r="D158" i="270"/>
  <c r="E157" i="270"/>
  <c r="D157" i="270"/>
  <c r="E156" i="270"/>
  <c r="D156" i="270"/>
  <c r="E155" i="270"/>
  <c r="D155" i="270"/>
  <c r="E154" i="270"/>
  <c r="D154" i="270"/>
  <c r="E153" i="270"/>
  <c r="D153" i="270"/>
  <c r="E152" i="270"/>
  <c r="D152" i="270"/>
  <c r="E151" i="270"/>
  <c r="D151" i="270"/>
  <c r="E150" i="270"/>
  <c r="D150" i="270"/>
  <c r="E149" i="270"/>
  <c r="D149" i="270"/>
  <c r="E148" i="270"/>
  <c r="D148" i="270"/>
  <c r="E147" i="270"/>
  <c r="D147" i="270"/>
  <c r="E146" i="270"/>
  <c r="D146" i="270"/>
  <c r="E145" i="270"/>
  <c r="D145" i="270"/>
  <c r="E144" i="270"/>
  <c r="D144" i="270"/>
  <c r="E143" i="270"/>
  <c r="D143" i="270"/>
  <c r="E142" i="270"/>
  <c r="D142" i="270"/>
  <c r="E141" i="270"/>
  <c r="D141" i="270"/>
  <c r="E140" i="270"/>
  <c r="D140" i="270"/>
  <c r="E139" i="270"/>
  <c r="D139" i="270"/>
  <c r="E138" i="270"/>
  <c r="D138" i="270"/>
  <c r="E137" i="270"/>
  <c r="D137" i="270"/>
  <c r="E136" i="270"/>
  <c r="D136" i="270"/>
  <c r="E135" i="270"/>
  <c r="D135" i="270"/>
  <c r="E134" i="270"/>
  <c r="D134" i="270"/>
  <c r="E133" i="270"/>
  <c r="D133" i="270"/>
  <c r="E132" i="270"/>
  <c r="D132" i="270"/>
  <c r="E131" i="270"/>
  <c r="D131" i="270"/>
  <c r="E130" i="270"/>
  <c r="D130" i="270"/>
  <c r="E129" i="270"/>
  <c r="D129" i="270"/>
  <c r="E128" i="270"/>
  <c r="D128" i="270"/>
  <c r="E127" i="270"/>
  <c r="D127" i="270"/>
  <c r="E126" i="270"/>
  <c r="D126" i="270"/>
  <c r="E125" i="270"/>
  <c r="D125" i="270"/>
  <c r="E124" i="270"/>
  <c r="D124" i="270"/>
  <c r="E123" i="270"/>
  <c r="D123" i="270"/>
  <c r="E122" i="270"/>
  <c r="D122" i="270"/>
  <c r="E121" i="270"/>
  <c r="D121" i="270"/>
  <c r="E120" i="270"/>
  <c r="D120" i="270"/>
  <c r="E119" i="270"/>
  <c r="D119" i="270"/>
  <c r="E118" i="270"/>
  <c r="D118" i="270"/>
  <c r="E117" i="270"/>
  <c r="D117" i="270"/>
  <c r="E116" i="270"/>
  <c r="D116" i="270"/>
  <c r="E115" i="270"/>
  <c r="D115" i="270"/>
  <c r="E114" i="270"/>
  <c r="D114" i="270"/>
  <c r="E113" i="270"/>
  <c r="D113" i="270"/>
  <c r="E112" i="270"/>
  <c r="D112" i="270"/>
  <c r="E111" i="270"/>
  <c r="D111" i="270"/>
  <c r="E110" i="270"/>
  <c r="D110" i="270"/>
  <c r="E109" i="270"/>
  <c r="D109" i="270"/>
  <c r="E108" i="270"/>
  <c r="D108" i="270"/>
  <c r="E107" i="270"/>
  <c r="D107" i="270"/>
  <c r="E106" i="270"/>
  <c r="D106" i="270"/>
  <c r="E105" i="270"/>
  <c r="D105" i="270"/>
  <c r="E104" i="270"/>
  <c r="D104" i="270"/>
  <c r="E103" i="270"/>
  <c r="D103" i="270"/>
  <c r="E102" i="270"/>
  <c r="D102" i="270"/>
  <c r="E101" i="270"/>
  <c r="D101" i="270"/>
  <c r="E100" i="270"/>
  <c r="D100" i="270"/>
  <c r="E99" i="270"/>
  <c r="D99" i="270"/>
  <c r="E98" i="270"/>
  <c r="D98" i="270"/>
  <c r="E97" i="270"/>
  <c r="D97" i="270"/>
  <c r="E96" i="270"/>
  <c r="D96" i="270"/>
  <c r="E95" i="270"/>
  <c r="D95" i="270"/>
  <c r="E94" i="270"/>
  <c r="D94" i="270"/>
  <c r="E93" i="270"/>
  <c r="D93" i="270"/>
  <c r="E92" i="270"/>
  <c r="D92" i="270"/>
  <c r="E91" i="270"/>
  <c r="D91" i="270"/>
  <c r="E90" i="270"/>
  <c r="D90" i="270"/>
  <c r="E89" i="270"/>
  <c r="D89" i="270"/>
  <c r="E88" i="270"/>
  <c r="D88" i="270"/>
  <c r="E87" i="270"/>
  <c r="D87" i="270"/>
  <c r="E86" i="270"/>
  <c r="D86" i="270"/>
  <c r="E85" i="270"/>
  <c r="D85" i="270"/>
  <c r="E84" i="270"/>
  <c r="D84" i="270"/>
  <c r="E83" i="270"/>
  <c r="D83" i="270"/>
  <c r="E82" i="270"/>
  <c r="D82" i="270"/>
  <c r="E81" i="270"/>
  <c r="D81" i="270"/>
  <c r="E80" i="270"/>
  <c r="D80" i="270"/>
  <c r="E79" i="270"/>
  <c r="D79" i="270"/>
  <c r="E78" i="270"/>
  <c r="D78" i="270"/>
  <c r="E77" i="270"/>
  <c r="D77" i="270"/>
  <c r="E76" i="270"/>
  <c r="D76" i="270"/>
  <c r="E75" i="270"/>
  <c r="D75" i="270"/>
  <c r="E74" i="270"/>
  <c r="D74" i="270"/>
  <c r="E73" i="270"/>
  <c r="D73" i="270"/>
  <c r="E72" i="270"/>
  <c r="D72" i="270"/>
  <c r="E71" i="270"/>
  <c r="D71" i="270"/>
  <c r="E70" i="270"/>
  <c r="D70" i="270"/>
  <c r="E69" i="270"/>
  <c r="D69" i="270"/>
  <c r="E68" i="270"/>
  <c r="D68" i="270"/>
  <c r="E67" i="270"/>
  <c r="D67" i="270"/>
  <c r="E66" i="270"/>
  <c r="D66" i="270"/>
  <c r="E65" i="270"/>
  <c r="D65" i="270"/>
  <c r="E64" i="270"/>
  <c r="D64" i="270"/>
  <c r="E63" i="270"/>
  <c r="D63" i="270"/>
  <c r="E62" i="270"/>
  <c r="D62" i="270"/>
  <c r="E61" i="270"/>
  <c r="D61" i="270"/>
  <c r="E60" i="270"/>
  <c r="D60" i="270"/>
  <c r="E59" i="270"/>
  <c r="D59" i="270"/>
  <c r="E58" i="270"/>
  <c r="D58" i="270"/>
  <c r="E57" i="270"/>
  <c r="D57" i="270"/>
  <c r="E56" i="270"/>
  <c r="D56" i="270"/>
  <c r="E55" i="270"/>
  <c r="D55" i="270"/>
  <c r="E54" i="270"/>
  <c r="D54" i="270"/>
  <c r="E53" i="270"/>
  <c r="D53" i="270"/>
  <c r="E52" i="270"/>
  <c r="D52" i="270"/>
  <c r="E51" i="270"/>
  <c r="D51" i="270"/>
  <c r="E50" i="270"/>
  <c r="D50" i="270"/>
  <c r="E49" i="270"/>
  <c r="D49" i="270"/>
  <c r="E48" i="270"/>
  <c r="D48" i="270"/>
  <c r="E47" i="270"/>
  <c r="D47" i="270"/>
  <c r="E46" i="270"/>
  <c r="D46" i="270"/>
  <c r="E45" i="270"/>
  <c r="D45" i="270"/>
  <c r="E44" i="270"/>
  <c r="D44" i="270"/>
  <c r="E43" i="270"/>
  <c r="D43" i="270"/>
  <c r="E42" i="270"/>
  <c r="D42" i="270"/>
  <c r="E41" i="270"/>
  <c r="D41" i="270"/>
  <c r="E40" i="270"/>
  <c r="D40" i="270"/>
  <c r="E39" i="270"/>
  <c r="D39" i="270"/>
  <c r="E38" i="270"/>
  <c r="D38" i="270"/>
  <c r="E37" i="270"/>
  <c r="D37" i="270"/>
  <c r="E36" i="270"/>
  <c r="D36" i="270"/>
  <c r="E35" i="270"/>
  <c r="D35" i="270"/>
  <c r="E34" i="270"/>
  <c r="D34" i="270"/>
  <c r="E33" i="270"/>
  <c r="D33" i="270"/>
  <c r="E32" i="270"/>
  <c r="D32" i="270"/>
  <c r="E31" i="270"/>
  <c r="D31" i="270"/>
  <c r="E30" i="270"/>
  <c r="D30" i="270"/>
  <c r="E29" i="270"/>
  <c r="D29" i="270"/>
  <c r="E28" i="270"/>
  <c r="D28" i="270"/>
  <c r="E27" i="270"/>
  <c r="D27" i="270"/>
  <c r="E26" i="270"/>
  <c r="D26" i="270"/>
  <c r="E25" i="270"/>
  <c r="D25" i="270"/>
  <c r="E24" i="270"/>
  <c r="D24" i="270"/>
  <c r="E23" i="270"/>
  <c r="D23" i="270"/>
  <c r="E22" i="270"/>
  <c r="D22" i="270"/>
  <c r="E21" i="270"/>
  <c r="D21" i="270"/>
  <c r="E20" i="270"/>
  <c r="D20" i="270"/>
  <c r="E19" i="270"/>
  <c r="D19" i="270"/>
  <c r="E18" i="270"/>
  <c r="D18" i="270"/>
  <c r="E17" i="270"/>
  <c r="D17" i="270"/>
  <c r="E16" i="270"/>
  <c r="D16" i="270"/>
  <c r="E15" i="270"/>
  <c r="D15" i="270"/>
  <c r="E14" i="270"/>
  <c r="D14" i="270"/>
  <c r="E13" i="270"/>
  <c r="U401" i="269"/>
  <c r="U400" i="269"/>
  <c r="U399" i="269"/>
  <c r="U398" i="269"/>
  <c r="U397" i="269"/>
  <c r="U396" i="269"/>
  <c r="U395" i="269"/>
  <c r="U394" i="269"/>
  <c r="U393" i="269"/>
  <c r="U392" i="269"/>
  <c r="U391" i="269"/>
  <c r="U390" i="269"/>
  <c r="U389" i="269"/>
  <c r="U388" i="269"/>
  <c r="U387" i="269"/>
  <c r="U386" i="269"/>
  <c r="U385" i="269"/>
  <c r="U384" i="269"/>
  <c r="U383" i="269"/>
  <c r="U382" i="269"/>
  <c r="U381" i="269"/>
  <c r="U380" i="269"/>
  <c r="U379" i="269"/>
  <c r="U378" i="269"/>
  <c r="U377" i="269"/>
  <c r="U376" i="269"/>
  <c r="U375" i="269"/>
  <c r="U374" i="269"/>
  <c r="U373" i="269"/>
  <c r="U372" i="269"/>
  <c r="U371" i="269"/>
  <c r="U370" i="269"/>
  <c r="U369" i="269"/>
  <c r="U368" i="269"/>
  <c r="U367" i="269"/>
  <c r="U366" i="269"/>
  <c r="U365" i="269"/>
  <c r="U364" i="269"/>
  <c r="U363" i="269"/>
  <c r="U362" i="269"/>
  <c r="U361" i="269"/>
  <c r="U360" i="269"/>
  <c r="U359" i="269"/>
  <c r="U358" i="269"/>
  <c r="U357" i="269"/>
  <c r="U356" i="269"/>
  <c r="U355" i="269"/>
  <c r="U354" i="269"/>
  <c r="U353" i="269"/>
  <c r="U352" i="269"/>
  <c r="U351" i="269"/>
  <c r="U350" i="269"/>
  <c r="U349" i="269"/>
  <c r="U348" i="269"/>
  <c r="U347" i="269"/>
  <c r="U346" i="269"/>
  <c r="U345" i="269"/>
  <c r="U344" i="269"/>
  <c r="U343" i="269"/>
  <c r="U342" i="269"/>
  <c r="U341" i="269"/>
  <c r="U340" i="269"/>
  <c r="U339" i="269"/>
  <c r="U338" i="269"/>
  <c r="U337" i="269"/>
  <c r="U336" i="269"/>
  <c r="U335" i="269"/>
  <c r="U334" i="269"/>
  <c r="U333" i="269"/>
  <c r="U332" i="269"/>
  <c r="U331" i="269"/>
  <c r="U330" i="269"/>
  <c r="U329" i="269"/>
  <c r="U328" i="269"/>
  <c r="U327" i="269"/>
  <c r="U326" i="269"/>
  <c r="U325" i="269"/>
  <c r="U324" i="269"/>
  <c r="U323" i="269"/>
  <c r="U322" i="269"/>
  <c r="U321" i="269"/>
  <c r="U320" i="269"/>
  <c r="U319" i="269"/>
  <c r="U318" i="269"/>
  <c r="U317" i="269"/>
  <c r="U316" i="269"/>
  <c r="U315" i="269"/>
  <c r="U314" i="269"/>
  <c r="U313" i="269"/>
  <c r="U312" i="269"/>
  <c r="U311" i="269"/>
  <c r="U310" i="269"/>
  <c r="U309" i="269"/>
  <c r="U308" i="269"/>
  <c r="U307" i="269"/>
  <c r="U306" i="269"/>
  <c r="U305" i="269"/>
  <c r="U304" i="269"/>
  <c r="U303" i="269"/>
  <c r="U302" i="269"/>
  <c r="U301" i="269"/>
  <c r="U300" i="269"/>
  <c r="U299" i="269"/>
  <c r="U298" i="269"/>
  <c r="U297" i="269"/>
  <c r="U296" i="269"/>
  <c r="U295" i="269"/>
  <c r="U294" i="269"/>
  <c r="U293" i="269"/>
  <c r="U292" i="269"/>
  <c r="U291" i="269"/>
  <c r="U290" i="269"/>
  <c r="U289" i="269"/>
  <c r="U288" i="269"/>
  <c r="U287" i="269"/>
  <c r="U286" i="269"/>
  <c r="U285" i="269"/>
  <c r="U284" i="269"/>
  <c r="U283" i="269"/>
  <c r="U282" i="269"/>
  <c r="U281" i="269"/>
  <c r="U280" i="269"/>
  <c r="U279" i="269"/>
  <c r="U278" i="269"/>
  <c r="U277" i="269"/>
  <c r="U276" i="269"/>
  <c r="U275" i="269"/>
  <c r="U274" i="269"/>
  <c r="U273" i="269"/>
  <c r="U272" i="269"/>
  <c r="U271" i="269"/>
  <c r="U270" i="269"/>
  <c r="U269" i="269"/>
  <c r="U268" i="269"/>
  <c r="U267" i="269"/>
  <c r="U266" i="269"/>
  <c r="U265" i="269"/>
  <c r="U264" i="269"/>
  <c r="U263" i="269"/>
  <c r="U262" i="269"/>
  <c r="U261" i="269"/>
  <c r="U260" i="269"/>
  <c r="U259" i="269"/>
  <c r="U258" i="269"/>
  <c r="U257" i="269"/>
  <c r="U256" i="269"/>
  <c r="U255" i="269"/>
  <c r="U254" i="269"/>
  <c r="U253" i="269"/>
  <c r="U252" i="269"/>
  <c r="U251" i="269"/>
  <c r="U250" i="269"/>
  <c r="U249" i="269"/>
  <c r="U248" i="269"/>
  <c r="U247" i="269"/>
  <c r="U246" i="269"/>
  <c r="U245" i="269"/>
  <c r="U244" i="269"/>
  <c r="U243" i="269"/>
  <c r="U242" i="269"/>
  <c r="K266" i="269" l="1"/>
  <c r="L260" i="269"/>
  <c r="J250" i="269"/>
  <c r="L248" i="269"/>
  <c r="I279" i="269"/>
  <c r="O242" i="269"/>
  <c r="L252" i="269"/>
  <c r="O291" i="269"/>
  <c r="N270" i="269"/>
  <c r="K262" i="269"/>
  <c r="N258" i="269"/>
  <c r="K289" i="269"/>
  <c r="L236" i="269"/>
  <c r="L244" i="269"/>
  <c r="K254" i="269"/>
  <c r="L256" i="269"/>
  <c r="O293" i="269"/>
  <c r="O285" i="269"/>
  <c r="L272" i="269"/>
  <c r="L264" i="269"/>
  <c r="L268" i="269"/>
  <c r="M277" i="269"/>
  <c r="N232" i="269"/>
  <c r="R237" i="269"/>
  <c r="R240" i="269"/>
  <c r="O281" i="269"/>
  <c r="K287" i="269"/>
  <c r="R233" i="269"/>
  <c r="O241" i="269"/>
  <c r="O243" i="269"/>
  <c r="K245" i="269"/>
  <c r="K247" i="269"/>
  <c r="O249" i="269"/>
  <c r="N251" i="269"/>
  <c r="N253" i="269"/>
  <c r="K255" i="269"/>
  <c r="K257" i="269"/>
  <c r="N259" i="269"/>
  <c r="O261" i="269"/>
  <c r="K263" i="269"/>
  <c r="N265" i="269"/>
  <c r="O267" i="269"/>
  <c r="N269" i="269"/>
  <c r="K271" i="269"/>
  <c r="R273" i="269"/>
  <c r="O275" i="269"/>
  <c r="N283" i="269"/>
  <c r="O246" i="269"/>
  <c r="K246" i="269"/>
  <c r="N246" i="269"/>
  <c r="J246" i="269"/>
  <c r="R246" i="269"/>
  <c r="P246" i="269"/>
  <c r="O274" i="269"/>
  <c r="K274" i="269"/>
  <c r="R274" i="269"/>
  <c r="N274" i="269"/>
  <c r="J274" i="269"/>
  <c r="P274" i="269"/>
  <c r="L246" i="269"/>
  <c r="N260" i="269"/>
  <c r="J260" i="269"/>
  <c r="L274" i="269"/>
  <c r="M246" i="269"/>
  <c r="M274" i="269"/>
  <c r="I246" i="269"/>
  <c r="Q246" i="269"/>
  <c r="I274" i="269"/>
  <c r="Q274" i="269"/>
  <c r="P403" i="269"/>
  <c r="R279" i="269" l="1"/>
  <c r="Q279" i="269"/>
  <c r="Q248" i="269"/>
  <c r="P248" i="269"/>
  <c r="K248" i="269"/>
  <c r="N279" i="269"/>
  <c r="N250" i="269"/>
  <c r="M250" i="269"/>
  <c r="R250" i="269"/>
  <c r="R283" i="269"/>
  <c r="O266" i="269"/>
  <c r="M272" i="269"/>
  <c r="Q250" i="269"/>
  <c r="L250" i="269"/>
  <c r="O250" i="269"/>
  <c r="Q285" i="269"/>
  <c r="L262" i="269"/>
  <c r="J262" i="269"/>
  <c r="I250" i="269"/>
  <c r="P260" i="269"/>
  <c r="N262" i="269"/>
  <c r="R260" i="269"/>
  <c r="K250" i="269"/>
  <c r="O279" i="269"/>
  <c r="L289" i="269"/>
  <c r="M279" i="269"/>
  <c r="K240" i="269"/>
  <c r="I248" i="269"/>
  <c r="O248" i="269"/>
  <c r="K265" i="269"/>
  <c r="Q291" i="269"/>
  <c r="P244" i="269"/>
  <c r="R277" i="269"/>
  <c r="M248" i="269"/>
  <c r="Q272" i="269"/>
  <c r="K272" i="269"/>
  <c r="J248" i="269"/>
  <c r="R248" i="269"/>
  <c r="K279" i="269"/>
  <c r="O289" i="269"/>
  <c r="P266" i="269"/>
  <c r="J279" i="269"/>
  <c r="P279" i="269"/>
  <c r="Q266" i="269"/>
  <c r="L279" i="269"/>
  <c r="I266" i="269"/>
  <c r="L281" i="269"/>
  <c r="O262" i="269"/>
  <c r="P247" i="269"/>
  <c r="R258" i="269"/>
  <c r="P250" i="269"/>
  <c r="N248" i="269"/>
  <c r="R249" i="269"/>
  <c r="R252" i="269"/>
  <c r="Q252" i="269"/>
  <c r="J244" i="269"/>
  <c r="K244" i="269"/>
  <c r="P242" i="269"/>
  <c r="Q242" i="269"/>
  <c r="J242" i="269"/>
  <c r="N257" i="269"/>
  <c r="I242" i="269"/>
  <c r="M242" i="269"/>
  <c r="O273" i="269"/>
  <c r="N241" i="269"/>
  <c r="M291" i="269"/>
  <c r="J233" i="269"/>
  <c r="M266" i="269"/>
  <c r="K260" i="269"/>
  <c r="L242" i="269"/>
  <c r="J266" i="269"/>
  <c r="N242" i="269"/>
  <c r="M283" i="269"/>
  <c r="K261" i="269"/>
  <c r="P263" i="269"/>
  <c r="J268" i="269"/>
  <c r="O260" i="269"/>
  <c r="N266" i="269"/>
  <c r="J254" i="269"/>
  <c r="R242" i="269"/>
  <c r="M260" i="269"/>
  <c r="Q260" i="269"/>
  <c r="L266" i="269"/>
  <c r="N256" i="269"/>
  <c r="R266" i="269"/>
  <c r="K242" i="269"/>
  <c r="P273" i="269"/>
  <c r="J257" i="269"/>
  <c r="O245" i="269"/>
  <c r="I260" i="269"/>
  <c r="I244" i="269"/>
  <c r="J252" i="269"/>
  <c r="O233" i="269"/>
  <c r="N271" i="269"/>
  <c r="N252" i="269"/>
  <c r="O254" i="269"/>
  <c r="O252" i="269"/>
  <c r="M252" i="269"/>
  <c r="P240" i="269"/>
  <c r="N255" i="269"/>
  <c r="M264" i="269"/>
  <c r="M254" i="269"/>
  <c r="N264" i="269"/>
  <c r="N285" i="269"/>
  <c r="N267" i="269"/>
  <c r="R251" i="269"/>
  <c r="J243" i="269"/>
  <c r="M232" i="269"/>
  <c r="K253" i="269"/>
  <c r="J283" i="269"/>
  <c r="O232" i="269"/>
  <c r="P261" i="269"/>
  <c r="N245" i="269"/>
  <c r="Q283" i="269"/>
  <c r="R285" i="269"/>
  <c r="Q232" i="269"/>
  <c r="P245" i="269"/>
  <c r="J261" i="269"/>
  <c r="K232" i="269"/>
  <c r="K283" i="269"/>
  <c r="L285" i="269"/>
  <c r="L232" i="269"/>
  <c r="R232" i="269"/>
  <c r="J269" i="269"/>
  <c r="Q287" i="269"/>
  <c r="L287" i="269"/>
  <c r="P269" i="269"/>
  <c r="J253" i="269"/>
  <c r="K269" i="269"/>
  <c r="O253" i="269"/>
  <c r="L408" i="269"/>
  <c r="M408" i="269"/>
  <c r="N408" i="269"/>
  <c r="O408" i="269"/>
  <c r="P408" i="269"/>
  <c r="I408" i="269"/>
  <c r="Q408" i="269"/>
  <c r="J408" i="269"/>
  <c r="R408" i="269"/>
  <c r="K408" i="269"/>
  <c r="O269" i="269"/>
  <c r="R287" i="269"/>
  <c r="P253" i="269"/>
  <c r="M293" i="269"/>
  <c r="I277" i="269"/>
  <c r="Q277" i="269"/>
  <c r="M236" i="269"/>
  <c r="L293" i="269"/>
  <c r="I281" i="269"/>
  <c r="N277" i="269"/>
  <c r="J273" i="269"/>
  <c r="I270" i="269"/>
  <c r="P265" i="269"/>
  <c r="O257" i="269"/>
  <c r="I291" i="269"/>
  <c r="R291" i="269"/>
  <c r="L275" i="269"/>
  <c r="Q268" i="269"/>
  <c r="R259" i="269"/>
  <c r="O240" i="269"/>
  <c r="N268" i="269"/>
  <c r="R256" i="269"/>
  <c r="N236" i="269"/>
  <c r="R270" i="269"/>
  <c r="Q240" i="269"/>
  <c r="N291" i="269"/>
  <c r="K273" i="269"/>
  <c r="M268" i="269"/>
  <c r="R265" i="269"/>
  <c r="Q258" i="269"/>
  <c r="M256" i="269"/>
  <c r="N249" i="269"/>
  <c r="R241" i="269"/>
  <c r="P289" i="269"/>
  <c r="L291" i="269"/>
  <c r="I268" i="269"/>
  <c r="I256" i="269"/>
  <c r="I252" i="269"/>
  <c r="P272" i="269"/>
  <c r="O268" i="269"/>
  <c r="P252" i="269"/>
  <c r="K252" i="269"/>
  <c r="J240" i="269"/>
  <c r="Q293" i="269"/>
  <c r="L259" i="269"/>
  <c r="O236" i="269"/>
  <c r="Q281" i="269"/>
  <c r="P259" i="269"/>
  <c r="K259" i="269"/>
  <c r="P251" i="269"/>
  <c r="K277" i="269"/>
  <c r="I236" i="269"/>
  <c r="R236" i="269"/>
  <c r="K291" i="269"/>
  <c r="K275" i="269"/>
  <c r="L270" i="269"/>
  <c r="P256" i="269"/>
  <c r="K256" i="269"/>
  <c r="L240" i="269"/>
  <c r="Q236" i="269"/>
  <c r="J270" i="269"/>
  <c r="O270" i="269"/>
  <c r="M240" i="269"/>
  <c r="N240" i="269"/>
  <c r="J293" i="269"/>
  <c r="M275" i="269"/>
  <c r="R281" i="269"/>
  <c r="R275" i="269"/>
  <c r="Q275" i="269"/>
  <c r="R267" i="269"/>
  <c r="K251" i="269"/>
  <c r="R243" i="269"/>
  <c r="J277" i="269"/>
  <c r="P270" i="269"/>
  <c r="K270" i="269"/>
  <c r="P293" i="269"/>
  <c r="K293" i="269"/>
  <c r="I289" i="269"/>
  <c r="N273" i="269"/>
  <c r="L267" i="269"/>
  <c r="J265" i="269"/>
  <c r="O265" i="269"/>
  <c r="R257" i="269"/>
  <c r="P249" i="269"/>
  <c r="K249" i="269"/>
  <c r="P241" i="269"/>
  <c r="K241" i="269"/>
  <c r="J281" i="269"/>
  <c r="K281" i="269"/>
  <c r="R289" i="269"/>
  <c r="Q289" i="269"/>
  <c r="J291" i="269"/>
  <c r="J275" i="269"/>
  <c r="P267" i="269"/>
  <c r="K267" i="269"/>
  <c r="J259" i="269"/>
  <c r="O259" i="269"/>
  <c r="J251" i="269"/>
  <c r="O251" i="269"/>
  <c r="P243" i="269"/>
  <c r="K243" i="269"/>
  <c r="P277" i="269"/>
  <c r="O277" i="269"/>
  <c r="R268" i="269"/>
  <c r="N293" i="269"/>
  <c r="Q270" i="269"/>
  <c r="P257" i="269"/>
  <c r="L251" i="269"/>
  <c r="J249" i="269"/>
  <c r="L243" i="269"/>
  <c r="J241" i="269"/>
  <c r="P281" i="269"/>
  <c r="J289" i="269"/>
  <c r="P291" i="269"/>
  <c r="P275" i="269"/>
  <c r="M270" i="269"/>
  <c r="J267" i="269"/>
  <c r="Q256" i="269"/>
  <c r="N243" i="269"/>
  <c r="K236" i="269"/>
  <c r="L277" i="269"/>
  <c r="P268" i="269"/>
  <c r="K268" i="269"/>
  <c r="J256" i="269"/>
  <c r="O256" i="269"/>
  <c r="P236" i="269"/>
  <c r="J236" i="269"/>
  <c r="I240" i="269"/>
  <c r="Q263" i="269"/>
  <c r="M263" i="269"/>
  <c r="I263" i="269"/>
  <c r="Q247" i="269"/>
  <c r="M247" i="269"/>
  <c r="I247" i="269"/>
  <c r="I237" i="269"/>
  <c r="M237" i="269"/>
  <c r="Q237" i="269"/>
  <c r="L271" i="269"/>
  <c r="I258" i="269"/>
  <c r="L255" i="269"/>
  <c r="L237" i="269"/>
  <c r="J263" i="269"/>
  <c r="O263" i="269"/>
  <c r="R247" i="269"/>
  <c r="K237" i="269"/>
  <c r="P258" i="269"/>
  <c r="N254" i="269"/>
  <c r="Q261" i="269"/>
  <c r="M261" i="269"/>
  <c r="L261" i="269"/>
  <c r="I261" i="269"/>
  <c r="Q245" i="269"/>
  <c r="M245" i="269"/>
  <c r="L245" i="269"/>
  <c r="I245" i="269"/>
  <c r="J287" i="269"/>
  <c r="Q262" i="269"/>
  <c r="N261" i="269"/>
  <c r="Q254" i="269"/>
  <c r="J245" i="269"/>
  <c r="M244" i="269"/>
  <c r="M285" i="269"/>
  <c r="P283" i="269"/>
  <c r="O283" i="269"/>
  <c r="P271" i="269"/>
  <c r="Q264" i="269"/>
  <c r="N263" i="269"/>
  <c r="M262" i="269"/>
  <c r="P255" i="269"/>
  <c r="J247" i="269"/>
  <c r="J237" i="269"/>
  <c r="O237" i="269"/>
  <c r="J285" i="269"/>
  <c r="K285" i="269"/>
  <c r="N272" i="269"/>
  <c r="P264" i="269"/>
  <c r="K264" i="269"/>
  <c r="L254" i="269"/>
  <c r="N244" i="269"/>
  <c r="O244" i="269"/>
  <c r="R262" i="269"/>
  <c r="J258" i="269"/>
  <c r="O258" i="269"/>
  <c r="R254" i="269"/>
  <c r="P232" i="269"/>
  <c r="J232" i="269"/>
  <c r="N275" i="269"/>
  <c r="I275" i="269"/>
  <c r="Q267" i="269"/>
  <c r="M267" i="269"/>
  <c r="I267" i="269"/>
  <c r="Q259" i="269"/>
  <c r="M259" i="269"/>
  <c r="I259" i="269"/>
  <c r="Q251" i="269"/>
  <c r="M251" i="269"/>
  <c r="I251" i="269"/>
  <c r="Q243" i="269"/>
  <c r="M243" i="269"/>
  <c r="I243" i="269"/>
  <c r="M281" i="269"/>
  <c r="N281" i="269"/>
  <c r="R293" i="269"/>
  <c r="I293" i="269"/>
  <c r="Q271" i="269"/>
  <c r="M271" i="269"/>
  <c r="I271" i="269"/>
  <c r="Q255" i="269"/>
  <c r="M255" i="269"/>
  <c r="I255" i="269"/>
  <c r="Q233" i="269"/>
  <c r="M233" i="269"/>
  <c r="I233" i="269"/>
  <c r="L233" i="269"/>
  <c r="L263" i="269"/>
  <c r="L247" i="269"/>
  <c r="N233" i="269"/>
  <c r="I272" i="269"/>
  <c r="R271" i="269"/>
  <c r="R255" i="269"/>
  <c r="O247" i="269"/>
  <c r="P237" i="269"/>
  <c r="J272" i="269"/>
  <c r="O272" i="269"/>
  <c r="R264" i="269"/>
  <c r="K258" i="269"/>
  <c r="Q269" i="269"/>
  <c r="M269" i="269"/>
  <c r="L269" i="269"/>
  <c r="I269" i="269"/>
  <c r="Q253" i="269"/>
  <c r="M253" i="269"/>
  <c r="L253" i="269"/>
  <c r="I253" i="269"/>
  <c r="I287" i="269"/>
  <c r="N287" i="269"/>
  <c r="M287" i="269"/>
  <c r="P287" i="269"/>
  <c r="O287" i="269"/>
  <c r="R269" i="269"/>
  <c r="I262" i="269"/>
  <c r="R261" i="269"/>
  <c r="I254" i="269"/>
  <c r="R253" i="269"/>
  <c r="R245" i="269"/>
  <c r="P233" i="269"/>
  <c r="K233" i="269"/>
  <c r="I283" i="269"/>
  <c r="I285" i="269"/>
  <c r="L283" i="269"/>
  <c r="J271" i="269"/>
  <c r="O271" i="269"/>
  <c r="I264" i="269"/>
  <c r="R263" i="269"/>
  <c r="M258" i="269"/>
  <c r="J255" i="269"/>
  <c r="O255" i="269"/>
  <c r="N247" i="269"/>
  <c r="Q244" i="269"/>
  <c r="N237" i="269"/>
  <c r="P285" i="269"/>
  <c r="R272" i="269"/>
  <c r="J264" i="269"/>
  <c r="O264" i="269"/>
  <c r="L258" i="269"/>
  <c r="R244" i="269"/>
  <c r="P262" i="269"/>
  <c r="P254" i="269"/>
  <c r="I232" i="269"/>
  <c r="Q273" i="269"/>
  <c r="M273" i="269"/>
  <c r="L273" i="269"/>
  <c r="I273" i="269"/>
  <c r="Q265" i="269"/>
  <c r="M265" i="269"/>
  <c r="L265" i="269"/>
  <c r="I265" i="269"/>
  <c r="Q257" i="269"/>
  <c r="M257" i="269"/>
  <c r="L257" i="269"/>
  <c r="I257" i="269"/>
  <c r="Q249" i="269"/>
  <c r="M249" i="269"/>
  <c r="I249" i="269"/>
  <c r="L249" i="269"/>
  <c r="Q241" i="269"/>
  <c r="M241" i="269"/>
  <c r="L241" i="269"/>
  <c r="I241" i="269"/>
  <c r="N289" i="269"/>
  <c r="M289" i="269"/>
  <c r="Q332" i="269"/>
  <c r="M332" i="269"/>
  <c r="I332" i="269"/>
  <c r="P332" i="269"/>
  <c r="K332" i="269"/>
  <c r="O332" i="269"/>
  <c r="J332" i="269"/>
  <c r="N332" i="269"/>
  <c r="R332" i="269"/>
  <c r="L332" i="269"/>
  <c r="O390" i="269"/>
  <c r="K390" i="269"/>
  <c r="N390" i="269"/>
  <c r="I390" i="269"/>
  <c r="M390" i="269"/>
  <c r="R390" i="269"/>
  <c r="L390" i="269"/>
  <c r="P390" i="269"/>
  <c r="J390" i="269"/>
  <c r="Q390" i="269"/>
  <c r="Q343" i="269"/>
  <c r="M343" i="269"/>
  <c r="I343" i="269"/>
  <c r="R343" i="269"/>
  <c r="L343" i="269"/>
  <c r="P343" i="269"/>
  <c r="K343" i="269"/>
  <c r="J343" i="269"/>
  <c r="O343" i="269"/>
  <c r="N343" i="269"/>
  <c r="O292" i="269"/>
  <c r="K292" i="269"/>
  <c r="N292" i="269"/>
  <c r="I292" i="269"/>
  <c r="R292" i="269"/>
  <c r="M292" i="269"/>
  <c r="L292" i="269"/>
  <c r="J292" i="269"/>
  <c r="Q292" i="269"/>
  <c r="P292" i="269"/>
  <c r="O276" i="269"/>
  <c r="K276" i="269"/>
  <c r="N276" i="269"/>
  <c r="I276" i="269"/>
  <c r="R276" i="269"/>
  <c r="M276" i="269"/>
  <c r="J276" i="269"/>
  <c r="P276" i="269"/>
  <c r="L276" i="269"/>
  <c r="Q276" i="269"/>
  <c r="R349" i="269"/>
  <c r="N349" i="269"/>
  <c r="Q349" i="269"/>
  <c r="M349" i="269"/>
  <c r="I349" i="269"/>
  <c r="P349" i="269"/>
  <c r="J349" i="269"/>
  <c r="O349" i="269"/>
  <c r="L349" i="269"/>
  <c r="K349" i="269"/>
  <c r="O369" i="269"/>
  <c r="K369" i="269"/>
  <c r="Q369" i="269"/>
  <c r="L369" i="269"/>
  <c r="M369" i="269"/>
  <c r="R369" i="269"/>
  <c r="J369" i="269"/>
  <c r="P369" i="269"/>
  <c r="N369" i="269"/>
  <c r="I369" i="269"/>
  <c r="O401" i="269"/>
  <c r="K401" i="269"/>
  <c r="Q401" i="269"/>
  <c r="L401" i="269"/>
  <c r="M401" i="269"/>
  <c r="R401" i="269"/>
  <c r="J401" i="269"/>
  <c r="P401" i="269"/>
  <c r="N401" i="269"/>
  <c r="I401" i="269"/>
  <c r="P301" i="269"/>
  <c r="L301" i="269"/>
  <c r="O301" i="269"/>
  <c r="K301" i="269"/>
  <c r="R301" i="269"/>
  <c r="J301" i="269"/>
  <c r="N301" i="269"/>
  <c r="Q301" i="269"/>
  <c r="I301" i="269"/>
  <c r="M301" i="269"/>
  <c r="P309" i="269"/>
  <c r="L309" i="269"/>
  <c r="O309" i="269"/>
  <c r="K309" i="269"/>
  <c r="R309" i="269"/>
  <c r="J309" i="269"/>
  <c r="N309" i="269"/>
  <c r="Q309" i="269"/>
  <c r="I309" i="269"/>
  <c r="M309" i="269"/>
  <c r="P313" i="269"/>
  <c r="L313" i="269"/>
  <c r="O313" i="269"/>
  <c r="K313" i="269"/>
  <c r="R313" i="269"/>
  <c r="J313" i="269"/>
  <c r="N313" i="269"/>
  <c r="Q313" i="269"/>
  <c r="I313" i="269"/>
  <c r="M313" i="269"/>
  <c r="Q346" i="269"/>
  <c r="M346" i="269"/>
  <c r="I346" i="269"/>
  <c r="N346" i="269"/>
  <c r="R346" i="269"/>
  <c r="L346" i="269"/>
  <c r="O346" i="269"/>
  <c r="J346" i="269"/>
  <c r="K346" i="269"/>
  <c r="P346" i="269"/>
  <c r="O367" i="269"/>
  <c r="K367" i="269"/>
  <c r="Q367" i="269"/>
  <c r="L367" i="269"/>
  <c r="M367" i="269"/>
  <c r="R367" i="269"/>
  <c r="J367" i="269"/>
  <c r="I367" i="269"/>
  <c r="P367" i="269"/>
  <c r="N367" i="269"/>
  <c r="O399" i="269"/>
  <c r="K399" i="269"/>
  <c r="Q399" i="269"/>
  <c r="L399" i="269"/>
  <c r="M399" i="269"/>
  <c r="R399" i="269"/>
  <c r="J399" i="269"/>
  <c r="I399" i="269"/>
  <c r="P399" i="269"/>
  <c r="N399" i="269"/>
  <c r="O376" i="269"/>
  <c r="K376" i="269"/>
  <c r="N376" i="269"/>
  <c r="I376" i="269"/>
  <c r="M376" i="269"/>
  <c r="R376" i="269"/>
  <c r="L376" i="269"/>
  <c r="Q376" i="269"/>
  <c r="J376" i="269"/>
  <c r="P376" i="269"/>
  <c r="O365" i="269"/>
  <c r="Q365" i="269"/>
  <c r="M365" i="269"/>
  <c r="I365" i="269"/>
  <c r="R365" i="269"/>
  <c r="L365" i="269"/>
  <c r="P365" i="269"/>
  <c r="N365" i="269"/>
  <c r="K365" i="269"/>
  <c r="J365" i="269"/>
  <c r="Q328" i="269"/>
  <c r="M328" i="269"/>
  <c r="I328" i="269"/>
  <c r="P328" i="269"/>
  <c r="K328" i="269"/>
  <c r="O328" i="269"/>
  <c r="J328" i="269"/>
  <c r="N328" i="269"/>
  <c r="R328" i="269"/>
  <c r="L328" i="269"/>
  <c r="O402" i="269"/>
  <c r="K402" i="269"/>
  <c r="N402" i="269"/>
  <c r="I402" i="269"/>
  <c r="M402" i="269"/>
  <c r="R402" i="269"/>
  <c r="L402" i="269"/>
  <c r="P402" i="269"/>
  <c r="J402" i="269"/>
  <c r="Q402" i="269"/>
  <c r="O370" i="269"/>
  <c r="K370" i="269"/>
  <c r="N370" i="269"/>
  <c r="I370" i="269"/>
  <c r="M370" i="269"/>
  <c r="R370" i="269"/>
  <c r="L370" i="269"/>
  <c r="P370" i="269"/>
  <c r="J370" i="269"/>
  <c r="Q370" i="269"/>
  <c r="Q323" i="269"/>
  <c r="M323" i="269"/>
  <c r="I323" i="269"/>
  <c r="R323" i="269"/>
  <c r="L323" i="269"/>
  <c r="P323" i="269"/>
  <c r="K323" i="269"/>
  <c r="J323" i="269"/>
  <c r="O323" i="269"/>
  <c r="N323" i="269"/>
  <c r="O282" i="269"/>
  <c r="K282" i="269"/>
  <c r="N282" i="269"/>
  <c r="I282" i="269"/>
  <c r="R282" i="269"/>
  <c r="M282" i="269"/>
  <c r="Q282" i="269"/>
  <c r="P282" i="269"/>
  <c r="L282" i="269"/>
  <c r="J282" i="269"/>
  <c r="Q337" i="269"/>
  <c r="M337" i="269"/>
  <c r="I337" i="269"/>
  <c r="O337" i="269"/>
  <c r="J337" i="269"/>
  <c r="N337" i="269"/>
  <c r="R337" i="269"/>
  <c r="L337" i="269"/>
  <c r="P337" i="269"/>
  <c r="K337" i="269"/>
  <c r="Q353" i="269"/>
  <c r="M353" i="269"/>
  <c r="I353" i="269"/>
  <c r="R353" i="269"/>
  <c r="L353" i="269"/>
  <c r="P353" i="269"/>
  <c r="K353" i="269"/>
  <c r="J353" i="269"/>
  <c r="N353" i="269"/>
  <c r="O353" i="269"/>
  <c r="O389" i="269"/>
  <c r="K389" i="269"/>
  <c r="Q389" i="269"/>
  <c r="L389" i="269"/>
  <c r="M389" i="269"/>
  <c r="R389" i="269"/>
  <c r="J389" i="269"/>
  <c r="P389" i="269"/>
  <c r="N389" i="269"/>
  <c r="I389" i="269"/>
  <c r="P298" i="269"/>
  <c r="L298" i="269"/>
  <c r="O298" i="269"/>
  <c r="K298" i="269"/>
  <c r="M298" i="269"/>
  <c r="Q298" i="269"/>
  <c r="I298" i="269"/>
  <c r="R298" i="269"/>
  <c r="J298" i="269"/>
  <c r="N298" i="269"/>
  <c r="P306" i="269"/>
  <c r="L306" i="269"/>
  <c r="O306" i="269"/>
  <c r="K306" i="269"/>
  <c r="M306" i="269"/>
  <c r="Q306" i="269"/>
  <c r="I306" i="269"/>
  <c r="R306" i="269"/>
  <c r="J306" i="269"/>
  <c r="N306" i="269"/>
  <c r="Q318" i="269"/>
  <c r="M318" i="269"/>
  <c r="I318" i="269"/>
  <c r="N318" i="269"/>
  <c r="R318" i="269"/>
  <c r="L318" i="269"/>
  <c r="O318" i="269"/>
  <c r="J318" i="269"/>
  <c r="K318" i="269"/>
  <c r="P318" i="269"/>
  <c r="Q351" i="269"/>
  <c r="M351" i="269"/>
  <c r="O351" i="269"/>
  <c r="J351" i="269"/>
  <c r="N351" i="269"/>
  <c r="I351" i="269"/>
  <c r="R351" i="269"/>
  <c r="P351" i="269"/>
  <c r="K351" i="269"/>
  <c r="L351" i="269"/>
  <c r="O371" i="269"/>
  <c r="K371" i="269"/>
  <c r="Q371" i="269"/>
  <c r="L371" i="269"/>
  <c r="M371" i="269"/>
  <c r="R371" i="269"/>
  <c r="J371" i="269"/>
  <c r="I371" i="269"/>
  <c r="P371" i="269"/>
  <c r="N371" i="269"/>
  <c r="O403" i="269"/>
  <c r="K403" i="269"/>
  <c r="Q403" i="269"/>
  <c r="L403" i="269"/>
  <c r="M403" i="269"/>
  <c r="R403" i="269"/>
  <c r="J403" i="269"/>
  <c r="I403" i="269"/>
  <c r="N403" i="269"/>
  <c r="O380" i="269"/>
  <c r="K380" i="269"/>
  <c r="N380" i="269"/>
  <c r="I380" i="269"/>
  <c r="M380" i="269"/>
  <c r="R380" i="269"/>
  <c r="L380" i="269"/>
  <c r="Q380" i="269"/>
  <c r="J380" i="269"/>
  <c r="P380" i="269"/>
  <c r="O407" i="269"/>
  <c r="K407" i="269"/>
  <c r="R407" i="269"/>
  <c r="M407" i="269"/>
  <c r="Q407" i="269"/>
  <c r="L407" i="269"/>
  <c r="P407" i="269"/>
  <c r="N407" i="269"/>
  <c r="J407" i="269"/>
  <c r="I407" i="269"/>
  <c r="Q340" i="269"/>
  <c r="M340" i="269"/>
  <c r="I340" i="269"/>
  <c r="P340" i="269"/>
  <c r="K340" i="269"/>
  <c r="O340" i="269"/>
  <c r="J340" i="269"/>
  <c r="N340" i="269"/>
  <c r="R340" i="269"/>
  <c r="L340" i="269"/>
  <c r="Q324" i="269"/>
  <c r="M324" i="269"/>
  <c r="I324" i="269"/>
  <c r="P324" i="269"/>
  <c r="K324" i="269"/>
  <c r="O324" i="269"/>
  <c r="J324" i="269"/>
  <c r="N324" i="269"/>
  <c r="R324" i="269"/>
  <c r="L324" i="269"/>
  <c r="Q239" i="269"/>
  <c r="M239" i="269"/>
  <c r="I239" i="269"/>
  <c r="P239" i="269"/>
  <c r="L239" i="269"/>
  <c r="N239" i="269"/>
  <c r="R239" i="269"/>
  <c r="J239" i="269"/>
  <c r="O239" i="269"/>
  <c r="K239" i="269"/>
  <c r="O398" i="269"/>
  <c r="K398" i="269"/>
  <c r="N398" i="269"/>
  <c r="I398" i="269"/>
  <c r="M398" i="269"/>
  <c r="R398" i="269"/>
  <c r="L398" i="269"/>
  <c r="P398" i="269"/>
  <c r="J398" i="269"/>
  <c r="Q398" i="269"/>
  <c r="O382" i="269"/>
  <c r="K382" i="269"/>
  <c r="N382" i="269"/>
  <c r="I382" i="269"/>
  <c r="M382" i="269"/>
  <c r="R382" i="269"/>
  <c r="L382" i="269"/>
  <c r="P382" i="269"/>
  <c r="J382" i="269"/>
  <c r="Q382" i="269"/>
  <c r="O366" i="269"/>
  <c r="K366" i="269"/>
  <c r="N366" i="269"/>
  <c r="I366" i="269"/>
  <c r="M366" i="269"/>
  <c r="R366" i="269"/>
  <c r="L366" i="269"/>
  <c r="P366" i="269"/>
  <c r="J366" i="269"/>
  <c r="Q366" i="269"/>
  <c r="Q335" i="269"/>
  <c r="M335" i="269"/>
  <c r="I335" i="269"/>
  <c r="R335" i="269"/>
  <c r="L335" i="269"/>
  <c r="P335" i="269"/>
  <c r="K335" i="269"/>
  <c r="J335" i="269"/>
  <c r="O335" i="269"/>
  <c r="N335" i="269"/>
  <c r="Q319" i="269"/>
  <c r="M319" i="269"/>
  <c r="I319" i="269"/>
  <c r="R319" i="269"/>
  <c r="L319" i="269"/>
  <c r="P319" i="269"/>
  <c r="K319" i="269"/>
  <c r="J319" i="269"/>
  <c r="O319" i="269"/>
  <c r="N319" i="269"/>
  <c r="O288" i="269"/>
  <c r="K288" i="269"/>
  <c r="N288" i="269"/>
  <c r="I288" i="269"/>
  <c r="R288" i="269"/>
  <c r="M288" i="269"/>
  <c r="P288" i="269"/>
  <c r="L288" i="269"/>
  <c r="J288" i="269"/>
  <c r="Q288" i="269"/>
  <c r="O280" i="269"/>
  <c r="K280" i="269"/>
  <c r="N280" i="269"/>
  <c r="I280" i="269"/>
  <c r="R280" i="269"/>
  <c r="M280" i="269"/>
  <c r="P280" i="269"/>
  <c r="L280" i="269"/>
  <c r="J280" i="269"/>
  <c r="Q280" i="269"/>
  <c r="Q325" i="269"/>
  <c r="M325" i="269"/>
  <c r="I325" i="269"/>
  <c r="O325" i="269"/>
  <c r="J325" i="269"/>
  <c r="N325" i="269"/>
  <c r="R325" i="269"/>
  <c r="L325" i="269"/>
  <c r="P325" i="269"/>
  <c r="K325" i="269"/>
  <c r="Q341" i="269"/>
  <c r="M341" i="269"/>
  <c r="I341" i="269"/>
  <c r="O341" i="269"/>
  <c r="J341" i="269"/>
  <c r="N341" i="269"/>
  <c r="R341" i="269"/>
  <c r="L341" i="269"/>
  <c r="P341" i="269"/>
  <c r="K341" i="269"/>
  <c r="Q357" i="269"/>
  <c r="M357" i="269"/>
  <c r="I357" i="269"/>
  <c r="R357" i="269"/>
  <c r="L357" i="269"/>
  <c r="P357" i="269"/>
  <c r="K357" i="269"/>
  <c r="J357" i="269"/>
  <c r="N357" i="269"/>
  <c r="O357" i="269"/>
  <c r="O377" i="269"/>
  <c r="K377" i="269"/>
  <c r="Q377" i="269"/>
  <c r="L377" i="269"/>
  <c r="M377" i="269"/>
  <c r="R377" i="269"/>
  <c r="J377" i="269"/>
  <c r="P377" i="269"/>
  <c r="N377" i="269"/>
  <c r="I377" i="269"/>
  <c r="O393" i="269"/>
  <c r="K393" i="269"/>
  <c r="Q393" i="269"/>
  <c r="L393" i="269"/>
  <c r="M393" i="269"/>
  <c r="R393" i="269"/>
  <c r="J393" i="269"/>
  <c r="P393" i="269"/>
  <c r="N393" i="269"/>
  <c r="I393" i="269"/>
  <c r="P295" i="269"/>
  <c r="L295" i="269"/>
  <c r="O295" i="269"/>
  <c r="K295" i="269"/>
  <c r="N295" i="269"/>
  <c r="R295" i="269"/>
  <c r="J295" i="269"/>
  <c r="M295" i="269"/>
  <c r="I295" i="269"/>
  <c r="Q295" i="269"/>
  <c r="P299" i="269"/>
  <c r="L299" i="269"/>
  <c r="O299" i="269"/>
  <c r="K299" i="269"/>
  <c r="N299" i="269"/>
  <c r="R299" i="269"/>
  <c r="J299" i="269"/>
  <c r="M299" i="269"/>
  <c r="Q299" i="269"/>
  <c r="I299" i="269"/>
  <c r="P303" i="269"/>
  <c r="L303" i="269"/>
  <c r="O303" i="269"/>
  <c r="K303" i="269"/>
  <c r="N303" i="269"/>
  <c r="R303" i="269"/>
  <c r="J303" i="269"/>
  <c r="M303" i="269"/>
  <c r="I303" i="269"/>
  <c r="Q303" i="269"/>
  <c r="P307" i="269"/>
  <c r="L307" i="269"/>
  <c r="O307" i="269"/>
  <c r="K307" i="269"/>
  <c r="N307" i="269"/>
  <c r="R307" i="269"/>
  <c r="J307" i="269"/>
  <c r="M307" i="269"/>
  <c r="Q307" i="269"/>
  <c r="I307" i="269"/>
  <c r="P311" i="269"/>
  <c r="L311" i="269"/>
  <c r="O311" i="269"/>
  <c r="K311" i="269"/>
  <c r="N311" i="269"/>
  <c r="R311" i="269"/>
  <c r="J311" i="269"/>
  <c r="M311" i="269"/>
  <c r="I311" i="269"/>
  <c r="Q311" i="269"/>
  <c r="P315" i="269"/>
  <c r="L315" i="269"/>
  <c r="O315" i="269"/>
  <c r="K315" i="269"/>
  <c r="N315" i="269"/>
  <c r="R315" i="269"/>
  <c r="J315" i="269"/>
  <c r="M315" i="269"/>
  <c r="Q315" i="269"/>
  <c r="I315" i="269"/>
  <c r="Q322" i="269"/>
  <c r="M322" i="269"/>
  <c r="I322" i="269"/>
  <c r="N322" i="269"/>
  <c r="R322" i="269"/>
  <c r="L322" i="269"/>
  <c r="O322" i="269"/>
  <c r="J322" i="269"/>
  <c r="K322" i="269"/>
  <c r="P322" i="269"/>
  <c r="Q338" i="269"/>
  <c r="M338" i="269"/>
  <c r="I338" i="269"/>
  <c r="N338" i="269"/>
  <c r="R338" i="269"/>
  <c r="L338" i="269"/>
  <c r="O338" i="269"/>
  <c r="J338" i="269"/>
  <c r="K338" i="269"/>
  <c r="P338" i="269"/>
  <c r="Q354" i="269"/>
  <c r="M354" i="269"/>
  <c r="I354" i="269"/>
  <c r="P354" i="269"/>
  <c r="K354" i="269"/>
  <c r="O354" i="269"/>
  <c r="J354" i="269"/>
  <c r="R354" i="269"/>
  <c r="N354" i="269"/>
  <c r="L354" i="269"/>
  <c r="Q359" i="269"/>
  <c r="M359" i="269"/>
  <c r="I359" i="269"/>
  <c r="O359" i="269"/>
  <c r="J359" i="269"/>
  <c r="N359" i="269"/>
  <c r="R359" i="269"/>
  <c r="P359" i="269"/>
  <c r="K359" i="269"/>
  <c r="L359" i="269"/>
  <c r="O375" i="269"/>
  <c r="K375" i="269"/>
  <c r="Q375" i="269"/>
  <c r="L375" i="269"/>
  <c r="M375" i="269"/>
  <c r="R375" i="269"/>
  <c r="J375" i="269"/>
  <c r="I375" i="269"/>
  <c r="P375" i="269"/>
  <c r="N375" i="269"/>
  <c r="O391" i="269"/>
  <c r="K391" i="269"/>
  <c r="Q391" i="269"/>
  <c r="L391" i="269"/>
  <c r="M391" i="269"/>
  <c r="R391" i="269"/>
  <c r="J391" i="269"/>
  <c r="I391" i="269"/>
  <c r="P391" i="269"/>
  <c r="N391" i="269"/>
  <c r="Q352" i="269"/>
  <c r="M352" i="269"/>
  <c r="I352" i="269"/>
  <c r="N352" i="269"/>
  <c r="R352" i="269"/>
  <c r="L352" i="269"/>
  <c r="O352" i="269"/>
  <c r="K352" i="269"/>
  <c r="P352" i="269"/>
  <c r="J352" i="269"/>
  <c r="O368" i="269"/>
  <c r="K368" i="269"/>
  <c r="N368" i="269"/>
  <c r="I368" i="269"/>
  <c r="M368" i="269"/>
  <c r="R368" i="269"/>
  <c r="L368" i="269"/>
  <c r="Q368" i="269"/>
  <c r="J368" i="269"/>
  <c r="P368" i="269"/>
  <c r="O384" i="269"/>
  <c r="K384" i="269"/>
  <c r="N384" i="269"/>
  <c r="I384" i="269"/>
  <c r="M384" i="269"/>
  <c r="R384" i="269"/>
  <c r="L384" i="269"/>
  <c r="Q384" i="269"/>
  <c r="J384" i="269"/>
  <c r="P384" i="269"/>
  <c r="O400" i="269"/>
  <c r="K400" i="269"/>
  <c r="N400" i="269"/>
  <c r="I400" i="269"/>
  <c r="M400" i="269"/>
  <c r="R400" i="269"/>
  <c r="L400" i="269"/>
  <c r="Q400" i="269"/>
  <c r="J400" i="269"/>
  <c r="P400" i="269"/>
  <c r="Q348" i="269"/>
  <c r="M348" i="269"/>
  <c r="I348" i="269"/>
  <c r="P348" i="269"/>
  <c r="K348" i="269"/>
  <c r="O348" i="269"/>
  <c r="J348" i="269"/>
  <c r="N348" i="269"/>
  <c r="R348" i="269"/>
  <c r="L348" i="269"/>
  <c r="P238" i="269"/>
  <c r="L238" i="269"/>
  <c r="K238" i="269"/>
  <c r="O238" i="269"/>
  <c r="Q238" i="269"/>
  <c r="I238" i="269"/>
  <c r="M238" i="269"/>
  <c r="R238" i="269"/>
  <c r="J238" i="269"/>
  <c r="N238" i="269"/>
  <c r="O406" i="269"/>
  <c r="K406" i="269"/>
  <c r="N406" i="269"/>
  <c r="I406" i="269"/>
  <c r="M406" i="269"/>
  <c r="R406" i="269"/>
  <c r="L406" i="269"/>
  <c r="P406" i="269"/>
  <c r="J406" i="269"/>
  <c r="Q406" i="269"/>
  <c r="O374" i="269"/>
  <c r="K374" i="269"/>
  <c r="N374" i="269"/>
  <c r="I374" i="269"/>
  <c r="M374" i="269"/>
  <c r="R374" i="269"/>
  <c r="L374" i="269"/>
  <c r="P374" i="269"/>
  <c r="J374" i="269"/>
  <c r="Q374" i="269"/>
  <c r="Q327" i="269"/>
  <c r="M327" i="269"/>
  <c r="I327" i="269"/>
  <c r="R327" i="269"/>
  <c r="L327" i="269"/>
  <c r="P327" i="269"/>
  <c r="K327" i="269"/>
  <c r="J327" i="269"/>
  <c r="O327" i="269"/>
  <c r="N327" i="269"/>
  <c r="O284" i="269"/>
  <c r="K284" i="269"/>
  <c r="N284" i="269"/>
  <c r="I284" i="269"/>
  <c r="R284" i="269"/>
  <c r="M284" i="269"/>
  <c r="J284" i="269"/>
  <c r="Q284" i="269"/>
  <c r="P284" i="269"/>
  <c r="L284" i="269"/>
  <c r="Q333" i="269"/>
  <c r="M333" i="269"/>
  <c r="I333" i="269"/>
  <c r="O333" i="269"/>
  <c r="J333" i="269"/>
  <c r="N333" i="269"/>
  <c r="R333" i="269"/>
  <c r="L333" i="269"/>
  <c r="P333" i="269"/>
  <c r="K333" i="269"/>
  <c r="O385" i="269"/>
  <c r="K385" i="269"/>
  <c r="Q385" i="269"/>
  <c r="L385" i="269"/>
  <c r="M385" i="269"/>
  <c r="R385" i="269"/>
  <c r="J385" i="269"/>
  <c r="P385" i="269"/>
  <c r="N385" i="269"/>
  <c r="I385" i="269"/>
  <c r="P297" i="269"/>
  <c r="L297" i="269"/>
  <c r="O297" i="269"/>
  <c r="K297" i="269"/>
  <c r="R297" i="269"/>
  <c r="J297" i="269"/>
  <c r="N297" i="269"/>
  <c r="Q297" i="269"/>
  <c r="I297" i="269"/>
  <c r="M297" i="269"/>
  <c r="P305" i="269"/>
  <c r="L305" i="269"/>
  <c r="O305" i="269"/>
  <c r="K305" i="269"/>
  <c r="R305" i="269"/>
  <c r="J305" i="269"/>
  <c r="N305" i="269"/>
  <c r="Q305" i="269"/>
  <c r="I305" i="269"/>
  <c r="M305" i="269"/>
  <c r="P317" i="269"/>
  <c r="L317" i="269"/>
  <c r="O317" i="269"/>
  <c r="K317" i="269"/>
  <c r="R317" i="269"/>
  <c r="J317" i="269"/>
  <c r="N317" i="269"/>
  <c r="Q317" i="269"/>
  <c r="I317" i="269"/>
  <c r="M317" i="269"/>
  <c r="Q330" i="269"/>
  <c r="M330" i="269"/>
  <c r="I330" i="269"/>
  <c r="N330" i="269"/>
  <c r="R330" i="269"/>
  <c r="L330" i="269"/>
  <c r="O330" i="269"/>
  <c r="J330" i="269"/>
  <c r="K330" i="269"/>
  <c r="P330" i="269"/>
  <c r="Q362" i="269"/>
  <c r="M362" i="269"/>
  <c r="I362" i="269"/>
  <c r="P362" i="269"/>
  <c r="K362" i="269"/>
  <c r="O362" i="269"/>
  <c r="J362" i="269"/>
  <c r="R362" i="269"/>
  <c r="N362" i="269"/>
  <c r="L362" i="269"/>
  <c r="O383" i="269"/>
  <c r="K383" i="269"/>
  <c r="Q383" i="269"/>
  <c r="L383" i="269"/>
  <c r="M383" i="269"/>
  <c r="R383" i="269"/>
  <c r="J383" i="269"/>
  <c r="I383" i="269"/>
  <c r="P383" i="269"/>
  <c r="N383" i="269"/>
  <c r="Q360" i="269"/>
  <c r="M360" i="269"/>
  <c r="I360" i="269"/>
  <c r="N360" i="269"/>
  <c r="R360" i="269"/>
  <c r="L360" i="269"/>
  <c r="O360" i="269"/>
  <c r="K360" i="269"/>
  <c r="P360" i="269"/>
  <c r="J360" i="269"/>
  <c r="O392" i="269"/>
  <c r="K392" i="269"/>
  <c r="N392" i="269"/>
  <c r="I392" i="269"/>
  <c r="M392" i="269"/>
  <c r="R392" i="269"/>
  <c r="L392" i="269"/>
  <c r="Q392" i="269"/>
  <c r="J392" i="269"/>
  <c r="P392" i="269"/>
  <c r="Q344" i="269"/>
  <c r="M344" i="269"/>
  <c r="I344" i="269"/>
  <c r="P344" i="269"/>
  <c r="K344" i="269"/>
  <c r="O344" i="269"/>
  <c r="J344" i="269"/>
  <c r="N344" i="269"/>
  <c r="R344" i="269"/>
  <c r="L344" i="269"/>
  <c r="P234" i="269"/>
  <c r="L234" i="269"/>
  <c r="K234" i="269"/>
  <c r="O234" i="269"/>
  <c r="M234" i="269"/>
  <c r="Q234" i="269"/>
  <c r="I234" i="269"/>
  <c r="N234" i="269"/>
  <c r="R234" i="269"/>
  <c r="J234" i="269"/>
  <c r="O386" i="269"/>
  <c r="K386" i="269"/>
  <c r="N386" i="269"/>
  <c r="I386" i="269"/>
  <c r="M386" i="269"/>
  <c r="R386" i="269"/>
  <c r="L386" i="269"/>
  <c r="P386" i="269"/>
  <c r="J386" i="269"/>
  <c r="Q386" i="269"/>
  <c r="Q339" i="269"/>
  <c r="M339" i="269"/>
  <c r="I339" i="269"/>
  <c r="R339" i="269"/>
  <c r="L339" i="269"/>
  <c r="P339" i="269"/>
  <c r="K339" i="269"/>
  <c r="J339" i="269"/>
  <c r="O339" i="269"/>
  <c r="N339" i="269"/>
  <c r="O290" i="269"/>
  <c r="K290" i="269"/>
  <c r="N290" i="269"/>
  <c r="I290" i="269"/>
  <c r="R290" i="269"/>
  <c r="M290" i="269"/>
  <c r="J290" i="269"/>
  <c r="Q290" i="269"/>
  <c r="P290" i="269"/>
  <c r="L290" i="269"/>
  <c r="Q321" i="269"/>
  <c r="M321" i="269"/>
  <c r="I321" i="269"/>
  <c r="O321" i="269"/>
  <c r="J321" i="269"/>
  <c r="N321" i="269"/>
  <c r="R321" i="269"/>
  <c r="L321" i="269"/>
  <c r="P321" i="269"/>
  <c r="K321" i="269"/>
  <c r="O373" i="269"/>
  <c r="K373" i="269"/>
  <c r="Q373" i="269"/>
  <c r="L373" i="269"/>
  <c r="M373" i="269"/>
  <c r="R373" i="269"/>
  <c r="J373" i="269"/>
  <c r="P373" i="269"/>
  <c r="N373" i="269"/>
  <c r="I373" i="269"/>
  <c r="O405" i="269"/>
  <c r="K405" i="269"/>
  <c r="Q405" i="269"/>
  <c r="L405" i="269"/>
  <c r="M405" i="269"/>
  <c r="R405" i="269"/>
  <c r="J405" i="269"/>
  <c r="P405" i="269"/>
  <c r="N405" i="269"/>
  <c r="I405" i="269"/>
  <c r="P302" i="269"/>
  <c r="L302" i="269"/>
  <c r="O302" i="269"/>
  <c r="K302" i="269"/>
  <c r="M302" i="269"/>
  <c r="Q302" i="269"/>
  <c r="I302" i="269"/>
  <c r="R302" i="269"/>
  <c r="J302" i="269"/>
  <c r="N302" i="269"/>
  <c r="P310" i="269"/>
  <c r="L310" i="269"/>
  <c r="O310" i="269"/>
  <c r="K310" i="269"/>
  <c r="M310" i="269"/>
  <c r="Q310" i="269"/>
  <c r="I310" i="269"/>
  <c r="R310" i="269"/>
  <c r="J310" i="269"/>
  <c r="N310" i="269"/>
  <c r="P314" i="269"/>
  <c r="L314" i="269"/>
  <c r="O314" i="269"/>
  <c r="K314" i="269"/>
  <c r="M314" i="269"/>
  <c r="Q314" i="269"/>
  <c r="I314" i="269"/>
  <c r="R314" i="269"/>
  <c r="J314" i="269"/>
  <c r="N314" i="269"/>
  <c r="Q334" i="269"/>
  <c r="M334" i="269"/>
  <c r="I334" i="269"/>
  <c r="N334" i="269"/>
  <c r="R334" i="269"/>
  <c r="L334" i="269"/>
  <c r="O334" i="269"/>
  <c r="J334" i="269"/>
  <c r="K334" i="269"/>
  <c r="P334" i="269"/>
  <c r="Q355" i="269"/>
  <c r="M355" i="269"/>
  <c r="I355" i="269"/>
  <c r="O355" i="269"/>
  <c r="J355" i="269"/>
  <c r="N355" i="269"/>
  <c r="R355" i="269"/>
  <c r="P355" i="269"/>
  <c r="K355" i="269"/>
  <c r="L355" i="269"/>
  <c r="O387" i="269"/>
  <c r="K387" i="269"/>
  <c r="Q387" i="269"/>
  <c r="L387" i="269"/>
  <c r="M387" i="269"/>
  <c r="R387" i="269"/>
  <c r="J387" i="269"/>
  <c r="I387" i="269"/>
  <c r="P387" i="269"/>
  <c r="N387" i="269"/>
  <c r="Q364" i="269"/>
  <c r="M364" i="269"/>
  <c r="I364" i="269"/>
  <c r="N364" i="269"/>
  <c r="R364" i="269"/>
  <c r="L364" i="269"/>
  <c r="O364" i="269"/>
  <c r="K364" i="269"/>
  <c r="P364" i="269"/>
  <c r="J364" i="269"/>
  <c r="O396" i="269"/>
  <c r="K396" i="269"/>
  <c r="N396" i="269"/>
  <c r="I396" i="269"/>
  <c r="M396" i="269"/>
  <c r="R396" i="269"/>
  <c r="L396" i="269"/>
  <c r="Q396" i="269"/>
  <c r="J396" i="269"/>
  <c r="P396" i="269"/>
  <c r="R350" i="269"/>
  <c r="N350" i="269"/>
  <c r="J350" i="269"/>
  <c r="Q350" i="269"/>
  <c r="M350" i="269"/>
  <c r="I350" i="269"/>
  <c r="L350" i="269"/>
  <c r="K350" i="269"/>
  <c r="P350" i="269"/>
  <c r="O350" i="269"/>
  <c r="Q336" i="269"/>
  <c r="M336" i="269"/>
  <c r="I336" i="269"/>
  <c r="P336" i="269"/>
  <c r="K336" i="269"/>
  <c r="O336" i="269"/>
  <c r="J336" i="269"/>
  <c r="N336" i="269"/>
  <c r="R336" i="269"/>
  <c r="L336" i="269"/>
  <c r="Q320" i="269"/>
  <c r="M320" i="269"/>
  <c r="I320" i="269"/>
  <c r="P320" i="269"/>
  <c r="K320" i="269"/>
  <c r="O320" i="269"/>
  <c r="J320" i="269"/>
  <c r="N320" i="269"/>
  <c r="R320" i="269"/>
  <c r="L320" i="269"/>
  <c r="Q235" i="269"/>
  <c r="M235" i="269"/>
  <c r="I235" i="269"/>
  <c r="P235" i="269"/>
  <c r="L235" i="269"/>
  <c r="R235" i="269"/>
  <c r="J235" i="269"/>
  <c r="N235" i="269"/>
  <c r="K235" i="269"/>
  <c r="O235" i="269"/>
  <c r="O394" i="269"/>
  <c r="K394" i="269"/>
  <c r="N394" i="269"/>
  <c r="I394" i="269"/>
  <c r="M394" i="269"/>
  <c r="R394" i="269"/>
  <c r="L394" i="269"/>
  <c r="P394" i="269"/>
  <c r="J394" i="269"/>
  <c r="Q394" i="269"/>
  <c r="O378" i="269"/>
  <c r="K378" i="269"/>
  <c r="N378" i="269"/>
  <c r="I378" i="269"/>
  <c r="M378" i="269"/>
  <c r="R378" i="269"/>
  <c r="L378" i="269"/>
  <c r="P378" i="269"/>
  <c r="J378" i="269"/>
  <c r="Q378" i="269"/>
  <c r="Q347" i="269"/>
  <c r="M347" i="269"/>
  <c r="I347" i="269"/>
  <c r="R347" i="269"/>
  <c r="L347" i="269"/>
  <c r="P347" i="269"/>
  <c r="K347" i="269"/>
  <c r="J347" i="269"/>
  <c r="O347" i="269"/>
  <c r="N347" i="269"/>
  <c r="Q331" i="269"/>
  <c r="M331" i="269"/>
  <c r="I331" i="269"/>
  <c r="R331" i="269"/>
  <c r="L331" i="269"/>
  <c r="P331" i="269"/>
  <c r="K331" i="269"/>
  <c r="J331" i="269"/>
  <c r="O331" i="269"/>
  <c r="N331" i="269"/>
  <c r="O294" i="269"/>
  <c r="K294" i="269"/>
  <c r="N294" i="269"/>
  <c r="I294" i="269"/>
  <c r="Q294" i="269"/>
  <c r="L294" i="269"/>
  <c r="R294" i="269"/>
  <c r="M294" i="269"/>
  <c r="P294" i="269"/>
  <c r="J294" i="269"/>
  <c r="O286" i="269"/>
  <c r="K286" i="269"/>
  <c r="N286" i="269"/>
  <c r="I286" i="269"/>
  <c r="R286" i="269"/>
  <c r="M286" i="269"/>
  <c r="L286" i="269"/>
  <c r="J286" i="269"/>
  <c r="Q286" i="269"/>
  <c r="P286" i="269"/>
  <c r="O278" i="269"/>
  <c r="K278" i="269"/>
  <c r="N278" i="269"/>
  <c r="I278" i="269"/>
  <c r="R278" i="269"/>
  <c r="M278" i="269"/>
  <c r="L278" i="269"/>
  <c r="Q278" i="269"/>
  <c r="P278" i="269"/>
  <c r="J278" i="269"/>
  <c r="Q329" i="269"/>
  <c r="M329" i="269"/>
  <c r="I329" i="269"/>
  <c r="O329" i="269"/>
  <c r="J329" i="269"/>
  <c r="N329" i="269"/>
  <c r="R329" i="269"/>
  <c r="L329" i="269"/>
  <c r="P329" i="269"/>
  <c r="K329" i="269"/>
  <c r="Q345" i="269"/>
  <c r="M345" i="269"/>
  <c r="I345" i="269"/>
  <c r="O345" i="269"/>
  <c r="J345" i="269"/>
  <c r="N345" i="269"/>
  <c r="R345" i="269"/>
  <c r="L345" i="269"/>
  <c r="P345" i="269"/>
  <c r="K345" i="269"/>
  <c r="Q361" i="269"/>
  <c r="M361" i="269"/>
  <c r="I361" i="269"/>
  <c r="R361" i="269"/>
  <c r="L361" i="269"/>
  <c r="P361" i="269"/>
  <c r="K361" i="269"/>
  <c r="J361" i="269"/>
  <c r="N361" i="269"/>
  <c r="O361" i="269"/>
  <c r="O381" i="269"/>
  <c r="K381" i="269"/>
  <c r="Q381" i="269"/>
  <c r="L381" i="269"/>
  <c r="M381" i="269"/>
  <c r="R381" i="269"/>
  <c r="J381" i="269"/>
  <c r="P381" i="269"/>
  <c r="N381" i="269"/>
  <c r="I381" i="269"/>
  <c r="O397" i="269"/>
  <c r="K397" i="269"/>
  <c r="Q397" i="269"/>
  <c r="L397" i="269"/>
  <c r="M397" i="269"/>
  <c r="R397" i="269"/>
  <c r="J397" i="269"/>
  <c r="P397" i="269"/>
  <c r="N397" i="269"/>
  <c r="I397" i="269"/>
  <c r="P296" i="269"/>
  <c r="L296" i="269"/>
  <c r="O296" i="269"/>
  <c r="K296" i="269"/>
  <c r="Q296" i="269"/>
  <c r="I296" i="269"/>
  <c r="M296" i="269"/>
  <c r="N296" i="269"/>
  <c r="R296" i="269"/>
  <c r="J296" i="269"/>
  <c r="P300" i="269"/>
  <c r="L300" i="269"/>
  <c r="O300" i="269"/>
  <c r="K300" i="269"/>
  <c r="Q300" i="269"/>
  <c r="I300" i="269"/>
  <c r="M300" i="269"/>
  <c r="N300" i="269"/>
  <c r="R300" i="269"/>
  <c r="J300" i="269"/>
  <c r="P304" i="269"/>
  <c r="L304" i="269"/>
  <c r="O304" i="269"/>
  <c r="K304" i="269"/>
  <c r="Q304" i="269"/>
  <c r="I304" i="269"/>
  <c r="M304" i="269"/>
  <c r="N304" i="269"/>
  <c r="R304" i="269"/>
  <c r="J304" i="269"/>
  <c r="P308" i="269"/>
  <c r="L308" i="269"/>
  <c r="O308" i="269"/>
  <c r="K308" i="269"/>
  <c r="Q308" i="269"/>
  <c r="I308" i="269"/>
  <c r="M308" i="269"/>
  <c r="N308" i="269"/>
  <c r="R308" i="269"/>
  <c r="J308" i="269"/>
  <c r="P312" i="269"/>
  <c r="L312" i="269"/>
  <c r="O312" i="269"/>
  <c r="K312" i="269"/>
  <c r="Q312" i="269"/>
  <c r="I312" i="269"/>
  <c r="M312" i="269"/>
  <c r="N312" i="269"/>
  <c r="R312" i="269"/>
  <c r="J312" i="269"/>
  <c r="P316" i="269"/>
  <c r="L316" i="269"/>
  <c r="O316" i="269"/>
  <c r="K316" i="269"/>
  <c r="Q316" i="269"/>
  <c r="I316" i="269"/>
  <c r="M316" i="269"/>
  <c r="N316" i="269"/>
  <c r="R316" i="269"/>
  <c r="J316" i="269"/>
  <c r="Q326" i="269"/>
  <c r="M326" i="269"/>
  <c r="I326" i="269"/>
  <c r="N326" i="269"/>
  <c r="R326" i="269"/>
  <c r="L326" i="269"/>
  <c r="O326" i="269"/>
  <c r="J326" i="269"/>
  <c r="K326" i="269"/>
  <c r="P326" i="269"/>
  <c r="Q342" i="269"/>
  <c r="M342" i="269"/>
  <c r="I342" i="269"/>
  <c r="N342" i="269"/>
  <c r="R342" i="269"/>
  <c r="L342" i="269"/>
  <c r="O342" i="269"/>
  <c r="J342" i="269"/>
  <c r="K342" i="269"/>
  <c r="P342" i="269"/>
  <c r="Q358" i="269"/>
  <c r="M358" i="269"/>
  <c r="I358" i="269"/>
  <c r="P358" i="269"/>
  <c r="K358" i="269"/>
  <c r="O358" i="269"/>
  <c r="J358" i="269"/>
  <c r="R358" i="269"/>
  <c r="N358" i="269"/>
  <c r="L358" i="269"/>
  <c r="Q363" i="269"/>
  <c r="M363" i="269"/>
  <c r="I363" i="269"/>
  <c r="O363" i="269"/>
  <c r="J363" i="269"/>
  <c r="N363" i="269"/>
  <c r="R363" i="269"/>
  <c r="P363" i="269"/>
  <c r="K363" i="269"/>
  <c r="L363" i="269"/>
  <c r="O379" i="269"/>
  <c r="K379" i="269"/>
  <c r="Q379" i="269"/>
  <c r="L379" i="269"/>
  <c r="M379" i="269"/>
  <c r="R379" i="269"/>
  <c r="J379" i="269"/>
  <c r="I379" i="269"/>
  <c r="P379" i="269"/>
  <c r="N379" i="269"/>
  <c r="O395" i="269"/>
  <c r="K395" i="269"/>
  <c r="Q395" i="269"/>
  <c r="L395" i="269"/>
  <c r="M395" i="269"/>
  <c r="R395" i="269"/>
  <c r="J395" i="269"/>
  <c r="I395" i="269"/>
  <c r="P395" i="269"/>
  <c r="N395" i="269"/>
  <c r="Q356" i="269"/>
  <c r="M356" i="269"/>
  <c r="I356" i="269"/>
  <c r="N356" i="269"/>
  <c r="R356" i="269"/>
  <c r="L356" i="269"/>
  <c r="O356" i="269"/>
  <c r="K356" i="269"/>
  <c r="P356" i="269"/>
  <c r="J356" i="269"/>
  <c r="O372" i="269"/>
  <c r="K372" i="269"/>
  <c r="N372" i="269"/>
  <c r="I372" i="269"/>
  <c r="M372" i="269"/>
  <c r="R372" i="269"/>
  <c r="L372" i="269"/>
  <c r="Q372" i="269"/>
  <c r="J372" i="269"/>
  <c r="P372" i="269"/>
  <c r="O388" i="269"/>
  <c r="K388" i="269"/>
  <c r="N388" i="269"/>
  <c r="I388" i="269"/>
  <c r="M388" i="269"/>
  <c r="R388" i="269"/>
  <c r="L388" i="269"/>
  <c r="Q388" i="269"/>
  <c r="J388" i="269"/>
  <c r="P388" i="269"/>
  <c r="O404" i="269"/>
  <c r="K404" i="269"/>
  <c r="N404" i="269"/>
  <c r="I404" i="269"/>
  <c r="M404" i="269"/>
  <c r="R404" i="269"/>
  <c r="L404" i="269"/>
  <c r="Q404" i="269"/>
  <c r="J404" i="269"/>
  <c r="P404" i="269"/>
  <c r="B32" i="162" l="1"/>
  <c r="A32" i="162"/>
  <c r="B31" i="162"/>
  <c r="A31" i="162"/>
  <c r="B30" i="162"/>
  <c r="A30" i="162"/>
  <c r="B29" i="162"/>
  <c r="A29" i="162"/>
  <c r="B28" i="162"/>
  <c r="A28" i="162"/>
  <c r="B27" i="162"/>
  <c r="A27" i="162"/>
  <c r="B26" i="162"/>
  <c r="A26" i="162"/>
  <c r="B25" i="162"/>
  <c r="A25" i="162"/>
  <c r="B24" i="162"/>
  <c r="A24" i="162"/>
  <c r="B23" i="162"/>
  <c r="A23" i="162"/>
  <c r="B24" i="161"/>
  <c r="B23" i="161"/>
  <c r="B22" i="161"/>
  <c r="B21" i="161"/>
  <c r="B20" i="161"/>
  <c r="B19" i="161"/>
  <c r="B18" i="161"/>
  <c r="B43" i="158"/>
  <c r="A43" i="158"/>
  <c r="B42" i="158"/>
  <c r="A42" i="158"/>
  <c r="B41" i="158"/>
  <c r="A41" i="158"/>
  <c r="B40" i="158"/>
  <c r="A40" i="158"/>
  <c r="B39" i="158"/>
  <c r="A39" i="158"/>
  <c r="B38" i="158"/>
  <c r="A38" i="158"/>
  <c r="B37" i="158"/>
  <c r="A37" i="158"/>
  <c r="B36" i="158"/>
  <c r="A36" i="158"/>
  <c r="B35" i="158"/>
  <c r="A35" i="158"/>
  <c r="B34" i="158"/>
  <c r="A34" i="158"/>
  <c r="B33" i="158"/>
  <c r="A33" i="158"/>
  <c r="B32" i="158"/>
  <c r="A32" i="158"/>
  <c r="B31" i="158"/>
  <c r="A31" i="158"/>
  <c r="B30" i="158"/>
  <c r="A30" i="158"/>
  <c r="B29" i="158"/>
  <c r="A29" i="158"/>
  <c r="B28" i="158"/>
  <c r="A28" i="158"/>
</calcChain>
</file>

<file path=xl/sharedStrings.xml><?xml version="1.0" encoding="utf-8"?>
<sst xmlns="http://schemas.openxmlformats.org/spreadsheetml/2006/main" count="1252" uniqueCount="624">
  <si>
    <t>Rural (Lough Navar)</t>
  </si>
  <si>
    <t>Year</t>
  </si>
  <si>
    <t>Total GHG emissions</t>
  </si>
  <si>
    <t>Agriculture</t>
  </si>
  <si>
    <t>Transport</t>
  </si>
  <si>
    <t>-</t>
  </si>
  <si>
    <t>Source: Continuous Household Survey, NISRA</t>
  </si>
  <si>
    <t>Pollution in rivers</t>
  </si>
  <si>
    <t>Pollution in bathing waters and beaches</t>
  </si>
  <si>
    <t>Traffic exhaust fumes and urban smog</t>
  </si>
  <si>
    <t>Loss of plants and animals in Northern Ireland</t>
  </si>
  <si>
    <t>Ozone layer depletion</t>
  </si>
  <si>
    <t>Tropical forest destruction</t>
  </si>
  <si>
    <t>Climate change</t>
  </si>
  <si>
    <t>Loss of trees and hedgerows in Northern Ireland</t>
  </si>
  <si>
    <t>Fumes and smoke from factories</t>
  </si>
  <si>
    <t>Traffic congestion</t>
  </si>
  <si>
    <t>Use of pesticides and fertilisers</t>
  </si>
  <si>
    <t>Acid rain</t>
  </si>
  <si>
    <t>Household waste disposal</t>
  </si>
  <si>
    <t>Noise</t>
  </si>
  <si>
    <t>None of these</t>
  </si>
  <si>
    <t>Other</t>
  </si>
  <si>
    <t>Reduced amount of energy used in home</t>
  </si>
  <si>
    <t>Reduced amount of water used in home</t>
  </si>
  <si>
    <t>Not bought something because of packaging</t>
  </si>
  <si>
    <t>Bought organic food</t>
  </si>
  <si>
    <t>Used energy saving light bulbs</t>
  </si>
  <si>
    <t>2004/05</t>
  </si>
  <si>
    <t>2005/06</t>
  </si>
  <si>
    <t>2006/07</t>
  </si>
  <si>
    <t>2007/08</t>
  </si>
  <si>
    <t>Conifer</t>
  </si>
  <si>
    <t>Broadleaf</t>
  </si>
  <si>
    <t>2000/01</t>
  </si>
  <si>
    <t>2001/02</t>
  </si>
  <si>
    <t>2002/03</t>
  </si>
  <si>
    <t>2003/04</t>
  </si>
  <si>
    <t>Unit: Hectares</t>
  </si>
  <si>
    <t>Unit: Percentage</t>
  </si>
  <si>
    <t>Source: NIEA</t>
  </si>
  <si>
    <t>Number of scheduled monuments</t>
  </si>
  <si>
    <t>Favourable</t>
  </si>
  <si>
    <t>Unit: Number</t>
  </si>
  <si>
    <t>Short rotation coppice</t>
  </si>
  <si>
    <t>SAC</t>
  </si>
  <si>
    <t>SPA</t>
  </si>
  <si>
    <t>ASSI</t>
  </si>
  <si>
    <t>Ramsar</t>
  </si>
  <si>
    <t>Organic Farming Scheme</t>
  </si>
  <si>
    <t>Unit: Thousand hectares</t>
  </si>
  <si>
    <t>Unit: Percentage of sites</t>
  </si>
  <si>
    <t xml:space="preserve">Source: NIEA </t>
  </si>
  <si>
    <t>New Environmentally Sensitive Areas Scheme</t>
  </si>
  <si>
    <t>Total agriculture</t>
  </si>
  <si>
    <t>Nitrogen fertilisers</t>
  </si>
  <si>
    <t>Livestock</t>
  </si>
  <si>
    <t>Unfavourable - recovering</t>
  </si>
  <si>
    <r>
      <t>0 to &lt; 10mg NO</t>
    </r>
    <r>
      <rPr>
        <vertAlign val="subscript"/>
        <sz val="10"/>
        <color indexed="8"/>
        <rFont val="Arial"/>
        <family val="2"/>
      </rPr>
      <t>3</t>
    </r>
    <r>
      <rPr>
        <sz val="10"/>
        <color indexed="8"/>
        <rFont val="Arial"/>
        <family val="2"/>
      </rPr>
      <t>/l</t>
    </r>
  </si>
  <si>
    <r>
      <t>10 to &lt; 25mg NO</t>
    </r>
    <r>
      <rPr>
        <vertAlign val="subscript"/>
        <sz val="10"/>
        <color indexed="8"/>
        <rFont val="Arial"/>
        <family val="2"/>
      </rPr>
      <t>3</t>
    </r>
    <r>
      <rPr>
        <sz val="10"/>
        <color indexed="8"/>
        <rFont val="Arial"/>
        <family val="2"/>
      </rPr>
      <t>/l</t>
    </r>
  </si>
  <si>
    <r>
      <t>25 to &lt; 40mg NO</t>
    </r>
    <r>
      <rPr>
        <vertAlign val="subscript"/>
        <sz val="10"/>
        <color indexed="8"/>
        <rFont val="Arial"/>
        <family val="2"/>
      </rPr>
      <t>3</t>
    </r>
    <r>
      <rPr>
        <sz val="10"/>
        <color indexed="8"/>
        <rFont val="Arial"/>
        <family val="2"/>
      </rPr>
      <t>/l</t>
    </r>
  </si>
  <si>
    <r>
      <t>≥ 50mg NO</t>
    </r>
    <r>
      <rPr>
        <vertAlign val="subscript"/>
        <sz val="10"/>
        <color indexed="8"/>
        <rFont val="Arial"/>
        <family val="2"/>
      </rPr>
      <t>3</t>
    </r>
    <r>
      <rPr>
        <sz val="10"/>
        <color indexed="8"/>
        <rFont val="Arial"/>
        <family val="2"/>
      </rPr>
      <t>/l</t>
    </r>
  </si>
  <si>
    <t>n/a</t>
  </si>
  <si>
    <t>Private sewage compliance</t>
  </si>
  <si>
    <t>Trade effluent compliance</t>
  </si>
  <si>
    <t>2008/09</t>
  </si>
  <si>
    <t>Total</t>
  </si>
  <si>
    <t>Unit: Incidents</t>
  </si>
  <si>
    <t>2009/10</t>
  </si>
  <si>
    <t>Source: Rothamsted Research, North Wyke</t>
  </si>
  <si>
    <t>2010/11</t>
  </si>
  <si>
    <t>Reused plastic bags</t>
  </si>
  <si>
    <t>Done things to encourage wildlife in your garden</t>
  </si>
  <si>
    <t>Overall Water Utility Sector WWTW compliance with numeric standards</t>
  </si>
  <si>
    <t>* These figures include all conservation designations up to and including 2000/01.</t>
  </si>
  <si>
    <t>2000/01*</t>
  </si>
  <si>
    <t>Bought recycled toilet roll/ kitchen roll made from recycled paper</t>
  </si>
  <si>
    <r>
      <t>40 to &lt; 50mg NO</t>
    </r>
    <r>
      <rPr>
        <vertAlign val="subscript"/>
        <sz val="10"/>
        <color indexed="8"/>
        <rFont val="Arial"/>
        <family val="2"/>
      </rPr>
      <t>3</t>
    </r>
    <r>
      <rPr>
        <sz val="10"/>
        <color indexed="8"/>
        <rFont val="Arial"/>
        <family val="2"/>
      </rPr>
      <t>/l</t>
    </r>
  </si>
  <si>
    <t>% household waste recycled or composted</t>
  </si>
  <si>
    <t>Note: Base does not equal 100% - Multiple responses permitted.</t>
  </si>
  <si>
    <t>Ten year average temperature (°C)</t>
  </si>
  <si>
    <t>Return to contents</t>
  </si>
  <si>
    <t>2011/12</t>
  </si>
  <si>
    <t>Deliberately used public transport\walked\cycled</t>
  </si>
  <si>
    <t>Cut down on the use of the car for short journeys</t>
  </si>
  <si>
    <t>Table 1.7 Environmental problems considered most important, 2003/04 – 2011/12</t>
  </si>
  <si>
    <t>Cumulative Total</t>
  </si>
  <si>
    <t>Grade</t>
  </si>
  <si>
    <t>A</t>
  </si>
  <si>
    <t>B</t>
  </si>
  <si>
    <t>B+</t>
  </si>
  <si>
    <t>B1</t>
  </si>
  <si>
    <t>B2</t>
  </si>
  <si>
    <t>Unit: Value £, Number</t>
  </si>
  <si>
    <t>Value (£)</t>
  </si>
  <si>
    <t>Number</t>
  </si>
  <si>
    <t>% LAC municipal waste recycled or composted</t>
  </si>
  <si>
    <t>Number of responding households</t>
  </si>
  <si>
    <t>Table 1.8 Environmental issues considered most important, 2000 – 2010</t>
  </si>
  <si>
    <t>Damage to our natural environment (landscape nature reserves, areas of outstanding natural beauty)</t>
  </si>
  <si>
    <t>Global warming/ climate change/ damage to the ozone layer</t>
  </si>
  <si>
    <t>Deterioration of/ damage to historic buildings and monuments (castles, towers, listed buildings, archaelogical sites)</t>
  </si>
  <si>
    <t>Water pollution (of sea, rivers, loughs, lakes etc)</t>
  </si>
  <si>
    <t>Illegal or irresponsible disposal of waste</t>
  </si>
  <si>
    <t>Using up natural resources (coal, gas, oil)</t>
  </si>
  <si>
    <t>Loss of plants, animals and habitats</t>
  </si>
  <si>
    <t>Source: Young Persons' Behaviour and Attitudes Survey, NISRA</t>
  </si>
  <si>
    <t>Table 1.9 Actions taken for environmental reasons, 2003/04 – 2011/12</t>
  </si>
  <si>
    <t>Urban background sites mean</t>
  </si>
  <si>
    <t>Belfast Lough</t>
  </si>
  <si>
    <t>Carlingford Lough</t>
  </si>
  <si>
    <t>Larne Lough</t>
  </si>
  <si>
    <t>Lough Foyle</t>
  </si>
  <si>
    <t>SORTED DATA</t>
  </si>
  <si>
    <t>Deterioration of/ damage to historic buildings and monuments</t>
  </si>
  <si>
    <t xml:space="preserve">Deterioration of/ damage to historic buildings and monuments </t>
  </si>
  <si>
    <t>2012/13</t>
  </si>
  <si>
    <t xml:space="preserve">Note: Figures amended from previously published figures due to on-going improvements to data collection or estimation techniques.  </t>
  </si>
  <si>
    <t>Note: The base year for UK greenhouse gas emissions is 1990 for carbon dioxide, methane and nitrous oxide, and 1995 for fluorinated gases.</t>
  </si>
  <si>
    <t>NI Countryside Management Scheme and Countryside Management Scheme</t>
  </si>
  <si>
    <t>2013/14</t>
  </si>
  <si>
    <t>Number of scheduled monument consents</t>
  </si>
  <si>
    <t>Urban sites mean</t>
  </si>
  <si>
    <r>
      <t>Unit: kt NH</t>
    </r>
    <r>
      <rPr>
        <vertAlign val="subscript"/>
        <sz val="10"/>
        <color theme="1"/>
        <rFont val="Arial"/>
        <family val="2"/>
      </rPr>
      <t>3</t>
    </r>
  </si>
  <si>
    <t>Units: Numbers and Percentage</t>
  </si>
  <si>
    <r>
      <t>25 to &lt; 40 mg NO</t>
    </r>
    <r>
      <rPr>
        <vertAlign val="subscript"/>
        <sz val="10"/>
        <color indexed="8"/>
        <rFont val="Arial"/>
        <family val="2"/>
      </rPr>
      <t>3</t>
    </r>
    <r>
      <rPr>
        <sz val="10"/>
        <color indexed="8"/>
        <rFont val="Arial"/>
        <family val="2"/>
      </rPr>
      <t>/l</t>
    </r>
  </si>
  <si>
    <r>
      <t>40 to &lt; 50 mg NO</t>
    </r>
    <r>
      <rPr>
        <vertAlign val="subscript"/>
        <sz val="10"/>
        <color indexed="8"/>
        <rFont val="Arial"/>
        <family val="2"/>
      </rPr>
      <t>3</t>
    </r>
    <r>
      <rPr>
        <sz val="10"/>
        <color indexed="8"/>
        <rFont val="Arial"/>
        <family val="2"/>
      </rPr>
      <t>/l</t>
    </r>
  </si>
  <si>
    <r>
      <t>≥ 50 mg NO</t>
    </r>
    <r>
      <rPr>
        <vertAlign val="subscript"/>
        <sz val="10"/>
        <color indexed="8"/>
        <rFont val="Arial"/>
        <family val="2"/>
      </rPr>
      <t>3</t>
    </r>
    <r>
      <rPr>
        <sz val="10"/>
        <color indexed="8"/>
        <rFont val="Arial"/>
        <family val="2"/>
      </rPr>
      <t>/l</t>
    </r>
  </si>
  <si>
    <t>Unit: Number of Shellfish Waters</t>
  </si>
  <si>
    <t>2014*</t>
  </si>
  <si>
    <t>Met Guideline</t>
  </si>
  <si>
    <t>% Shellfish Waters Meeting Guideline Standards</t>
  </si>
  <si>
    <t>Total Number of Shellfish Waters</t>
  </si>
  <si>
    <t>2014/15</t>
  </si>
  <si>
    <t>Number of excavation licences issued</t>
  </si>
  <si>
    <t>Shellfish Water</t>
  </si>
  <si>
    <t>Balls Point</t>
  </si>
  <si>
    <t>Longfield Bank</t>
  </si>
  <si>
    <t>Skate Rock</t>
  </si>
  <si>
    <t>Marlfield</t>
  </si>
  <si>
    <t>Paddy’s Point</t>
  </si>
  <si>
    <t>Dundrum Bay</t>
  </si>
  <si>
    <t>Killough</t>
  </si>
  <si>
    <t>Did not Meet Guideline</t>
  </si>
  <si>
    <t>Not Designated or Not in Production</t>
  </si>
  <si>
    <r>
      <t>Units: Mt CO</t>
    </r>
    <r>
      <rPr>
        <vertAlign val="subscript"/>
        <sz val="10"/>
        <rFont val="Arial"/>
        <family val="2"/>
      </rPr>
      <t>2</t>
    </r>
    <r>
      <rPr>
        <sz val="10"/>
        <rFont val="Arial"/>
        <family val="2"/>
      </rPr>
      <t xml:space="preserve"> equivalent</t>
    </r>
  </si>
  <si>
    <t>No Data</t>
  </si>
  <si>
    <t>Action</t>
  </si>
  <si>
    <t>Moderate Ecological Potential</t>
  </si>
  <si>
    <t>Point and Diffuse Pollution Reduction</t>
  </si>
  <si>
    <t>Longfield Bank SWPA</t>
  </si>
  <si>
    <t>Objectives met</t>
  </si>
  <si>
    <t>Continue to meet SWPA objectives and make progress towards shellfish guideline standard.</t>
  </si>
  <si>
    <t>Good Status</t>
  </si>
  <si>
    <t>Balls Point SWPA</t>
  </si>
  <si>
    <t>Larne Lough Mid</t>
  </si>
  <si>
    <t>Larne Lough SWPA</t>
  </si>
  <si>
    <t>Larne Lough South</t>
  </si>
  <si>
    <t>Maintain</t>
  </si>
  <si>
    <t>Belfast Lough Inner</t>
  </si>
  <si>
    <t>Belfast Lough SWPA</t>
  </si>
  <si>
    <t>Strangford Lough South</t>
  </si>
  <si>
    <t>Skate Rock SWPA</t>
  </si>
  <si>
    <t>Marlfield Bay SWPA</t>
  </si>
  <si>
    <t>Meet SWPA objectives and make progress towards shellfish guideline standard.</t>
  </si>
  <si>
    <t>Paddy's Point/Reagh Bay SWPA</t>
  </si>
  <si>
    <t>Strangford Lough North</t>
  </si>
  <si>
    <t>Improve IQI confidence, point &amp; diffuse pollution reduction, alien eradication</t>
  </si>
  <si>
    <t>Dundrum Bay Outer</t>
  </si>
  <si>
    <t>Killough Harbour SWPA</t>
  </si>
  <si>
    <t>Dundrum Bay Inner</t>
  </si>
  <si>
    <t>Inner Dundrum Bay SWPA (Annex II(a)c sensitive area)</t>
  </si>
  <si>
    <t>Endeavour to meet SWPA objectives and make progress towards shellfish guideline standard.</t>
  </si>
  <si>
    <t>Improve IQI confidence, point &amp; diffuse pollution reduction</t>
  </si>
  <si>
    <t>Carlingford Lough SWPA</t>
  </si>
  <si>
    <t>Shellfish Water Protected Area</t>
  </si>
  <si>
    <t>2015/16</t>
  </si>
  <si>
    <t xml:space="preserve">Northern Ireland Environmental Statistics </t>
  </si>
  <si>
    <t xml:space="preserve">These tables should be read in conjunction with the relevant report: </t>
  </si>
  <si>
    <t>For more information about the wider data series see:</t>
  </si>
  <si>
    <t>Note: The Countryside Management Scheme (CMS) began in 2001 and NI Countryside Management Scheme (NICMS) began in 2009.</t>
  </si>
  <si>
    <t xml:space="preserve">Note: From 2008-2013, compliance is measured against guideline EColi standard in flesh. </t>
  </si>
  <si>
    <t>https://www.daera-ni.gov.uk/articles/northern-ireland-environmental-statistics-report</t>
  </si>
  <si>
    <t>https://www.daera-ni.gov.uk/topics/statistics/environment-statistics</t>
  </si>
  <si>
    <t>Source: Aether &amp; Ricardo Energy &amp; Environment</t>
  </si>
  <si>
    <r>
      <t>Units: MtCO</t>
    </r>
    <r>
      <rPr>
        <vertAlign val="subscript"/>
        <sz val="12"/>
        <color theme="1"/>
        <rFont val="Arial"/>
        <family val="2"/>
      </rPr>
      <t>2</t>
    </r>
    <r>
      <rPr>
        <sz val="12"/>
        <color theme="1"/>
        <rFont val="Arial"/>
        <family val="2"/>
      </rPr>
      <t>e</t>
    </r>
  </si>
  <si>
    <t>Sector</t>
  </si>
  <si>
    <t>Land Use Change</t>
  </si>
  <si>
    <t>This table was based on the following table from the National Atmospheric Emissions Inventory.</t>
  </si>
  <si>
    <r>
      <t>Units: ktCO</t>
    </r>
    <r>
      <rPr>
        <vertAlign val="subscript"/>
        <sz val="10"/>
        <color theme="1"/>
        <rFont val="Arial"/>
        <family val="2"/>
      </rPr>
      <t>2</t>
    </r>
    <r>
      <rPr>
        <sz val="10"/>
        <color theme="1"/>
        <rFont val="Arial"/>
        <family val="2"/>
      </rPr>
      <t>e</t>
    </r>
  </si>
  <si>
    <t>0 to &lt; 25 mg NO3/l</t>
  </si>
  <si>
    <t>Implement Monitoring</t>
  </si>
  <si>
    <t>Source: DAERA</t>
  </si>
  <si>
    <t>2016/17</t>
  </si>
  <si>
    <t>Source: DfC Grants Database</t>
  </si>
  <si>
    <t xml:space="preserve">Source: DfC </t>
  </si>
  <si>
    <t>Source: Northern Ireland LAC Municipal Waste Management Statistics, DAERA</t>
  </si>
  <si>
    <t>2020 NI Waste Management Strategy Target</t>
  </si>
  <si>
    <t>Very concerned</t>
  </si>
  <si>
    <t>Fairly concerned</t>
  </si>
  <si>
    <t>Not very concerned</t>
  </si>
  <si>
    <t>Not at all concerned</t>
  </si>
  <si>
    <t>Source: DOE Marine Division &amp; DAERA Marine and Fisheries Division</t>
  </si>
  <si>
    <t>Most Recent Assessment</t>
  </si>
  <si>
    <t>Moderate Status</t>
  </si>
  <si>
    <t>Continue to meet SWPA objectives and shellfish guideline standard.</t>
  </si>
  <si>
    <t>2017/18</t>
  </si>
  <si>
    <t xml:space="preserve">Return to contents </t>
  </si>
  <si>
    <t>Environmental Farming Scheme</t>
  </si>
  <si>
    <t>Note: The base year for UK greenhouse gas emissions is 1990 for carbon dioxide, methane and nitrous oxide, and 1995 for fluorinated gases</t>
  </si>
  <si>
    <t>Source: DAERA Marine and Fisheries Division</t>
  </si>
  <si>
    <t>Source: Northern Ireland Forest Service</t>
  </si>
  <si>
    <r>
      <t>Unit: µg/m</t>
    </r>
    <r>
      <rPr>
        <vertAlign val="superscript"/>
        <sz val="9"/>
        <rFont val="Arial"/>
        <family val="2"/>
      </rPr>
      <t>3</t>
    </r>
  </si>
  <si>
    <t>Source: Ricardo-Energy &amp; Environment</t>
  </si>
  <si>
    <t>Table 2.2 Annual mean concentration of particulate matter (PM10), 2001 – 2016</t>
  </si>
  <si>
    <t xml:space="preserve">Note: The "Urban roadside sites mean" is the mean of all roadside/kerbside sites operational that year.  A list of sites is available on the Air Quality NI website.  There is no value for Lough Navar for 2011 due to low data capture.  </t>
  </si>
  <si>
    <t>Shellfish Water Action Plans</t>
  </si>
  <si>
    <t>2018/19</t>
  </si>
  <si>
    <t>Note: no figures for 2007 as a major review of the network was undertaken during that period.</t>
  </si>
  <si>
    <t>http://naei.beis.gov.uk/reports/reports?section_id=4</t>
  </si>
  <si>
    <t>Overall Water Utility Sector WWTW compliance with UWWT Regulations</t>
  </si>
  <si>
    <t>Average SRP in rivers (mg/l)</t>
  </si>
  <si>
    <t>Unit:  (mg/l)</t>
  </si>
  <si>
    <t>2019/20</t>
  </si>
  <si>
    <t xml:space="preserve"> Coolest</t>
  </si>
  <si>
    <t xml:space="preserve"> Warmest</t>
  </si>
  <si>
    <t>Ten year moving average temperature</t>
  </si>
  <si>
    <t>Min</t>
  </si>
  <si>
    <t>Max</t>
  </si>
  <si>
    <t>Warmest</t>
  </si>
  <si>
    <t>Number of Frost Days (Min Temp &lt;0°C)</t>
  </si>
  <si>
    <t>Number of Warm Days (Max Temp &gt;20°C)</t>
  </si>
  <si>
    <t>Number of Frost Days - 10 Year Rolling Average</t>
  </si>
  <si>
    <t>Number of Warm Days - 10 Year Rolling Average</t>
  </si>
  <si>
    <t>Annual rainfall</t>
  </si>
  <si>
    <t>Ten year moving average rainfall</t>
  </si>
  <si>
    <r>
      <t>Other organics applied to land</t>
    </r>
    <r>
      <rPr>
        <vertAlign val="superscript"/>
        <sz val="10"/>
        <color theme="1"/>
        <rFont val="Arial"/>
        <family val="2"/>
      </rPr>
      <t>1</t>
    </r>
  </si>
  <si>
    <t>Source: British Trust for Ornithology &amp; NIEA</t>
  </si>
  <si>
    <t>Note: Value of grant paid has been rounded to the nearest thousand for the years 2007-08 to 2011-12.</t>
  </si>
  <si>
    <t>Climate Change</t>
  </si>
  <si>
    <t>Air</t>
  </si>
  <si>
    <t>Water and Marine</t>
  </si>
  <si>
    <t>Biodiversity and Land</t>
  </si>
  <si>
    <t>Waste</t>
  </si>
  <si>
    <t>Built Heritage</t>
  </si>
  <si>
    <t>Number of buildings and monuments at risk</t>
  </si>
  <si>
    <t>Note: No figures available for buildings and monuments conserved in 2003/04.</t>
  </si>
  <si>
    <t>Source: AFBI</t>
  </si>
  <si>
    <t>Unit: Degree Celsius</t>
  </si>
  <si>
    <t>Number of buildings and monuments conserved</t>
  </si>
  <si>
    <t>Mean annual temperature (°C)</t>
  </si>
  <si>
    <t>2020/21</t>
  </si>
  <si>
    <r>
      <rPr>
        <vertAlign val="superscript"/>
        <sz val="10"/>
        <rFont val="Arial"/>
        <family val="2"/>
      </rPr>
      <t>1</t>
    </r>
    <r>
      <rPr>
        <sz val="10"/>
        <rFont val="Arial"/>
        <family val="2"/>
      </rPr>
      <t>Sewage sludge and digestates</t>
    </r>
  </si>
  <si>
    <t>Note: Emissions from spreading of manure-based digestates are included with Other organics applied to land.</t>
  </si>
  <si>
    <t>NI Water implementation of measures for waste water treatment. Investigation into pollution sources and possible agricultural impacts.</t>
  </si>
  <si>
    <t>Table 4.8c Surface water and protected area status, and WFD objectives for Northern Ireland water bodies and associated SWPAs.</t>
  </si>
  <si>
    <t>Farm</t>
  </si>
  <si>
    <t>Industry</t>
  </si>
  <si>
    <t>NI Water</t>
  </si>
  <si>
    <t>Domestic</t>
  </si>
  <si>
    <t>High</t>
  </si>
  <si>
    <t>Medium</t>
  </si>
  <si>
    <t>Low</t>
  </si>
  <si>
    <t>Loss of plant and wildlife biodiversity</t>
  </si>
  <si>
    <t>Climate change and Ozone layer depletion</t>
  </si>
  <si>
    <t>Joined or donated to an environment group/organisation</t>
  </si>
  <si>
    <t>Encouraged plant and wildlife biodiversity</t>
  </si>
  <si>
    <t>Bought organic or sustainable products</t>
  </si>
  <si>
    <t>Reused, Recycled and disposed of waste products appropriately</t>
  </si>
  <si>
    <t>Reduced food waste</t>
  </si>
  <si>
    <t>Reduced consumption of household utilities</t>
  </si>
  <si>
    <t>Reduced the number of car journeys</t>
  </si>
  <si>
    <t xml:space="preserve">Note: Totals may not sum to 100% due to rounding. </t>
  </si>
  <si>
    <t>Illegal dumping</t>
  </si>
  <si>
    <t>Pollution of Air, Water and soil</t>
  </si>
  <si>
    <t>Pollution</t>
  </si>
  <si>
    <t>Loss of biodiversity</t>
  </si>
  <si>
    <t>Waste management</t>
  </si>
  <si>
    <t>None</t>
  </si>
  <si>
    <t>Recycled</t>
  </si>
  <si>
    <t>Reduced consumption</t>
  </si>
  <si>
    <t>Reduced car journeys</t>
  </si>
  <si>
    <t>Organic or sustainable products</t>
  </si>
  <si>
    <t>Encouraged biodiversity</t>
  </si>
  <si>
    <t>Environment group/organisation</t>
  </si>
  <si>
    <t>51p to £1</t>
  </si>
  <si>
    <t>Over £1</t>
  </si>
  <si>
    <t>Did not buy a carrier bag</t>
  </si>
  <si>
    <t>There is no value for Lough Navar for 2011 due to low data capture.</t>
  </si>
  <si>
    <t>2020*</t>
  </si>
  <si>
    <t xml:space="preserve">Note: The "Urban sites mean" is the mean of all roadside/kerbside sites operational that year.  A list of sites is available on the Air Quality NI website. </t>
  </si>
  <si>
    <t>2021/22</t>
  </si>
  <si>
    <t>Improve Specific Pollutant monitoring data</t>
  </si>
  <si>
    <t>2021*</t>
  </si>
  <si>
    <t>Unit: Number of coastal water bodies</t>
  </si>
  <si>
    <t>MCZ</t>
  </si>
  <si>
    <t xml:space="preserve">Unfavourable </t>
  </si>
  <si>
    <t>Destroyed</t>
  </si>
  <si>
    <t>Not Assessed</t>
  </si>
  <si>
    <t>Percentage Favourable Condition</t>
  </si>
  <si>
    <t>Total Features</t>
  </si>
  <si>
    <t>Feature Type</t>
  </si>
  <si>
    <t>Number of Features</t>
  </si>
  <si>
    <t>Number of Features in Favourable Condition</t>
  </si>
  <si>
    <t>Number of Features in Unfavourable Recovering Condition</t>
  </si>
  <si>
    <t>Number of Features in Unfavourable Condition</t>
  </si>
  <si>
    <t>Number of Features in Destroyed Condition</t>
  </si>
  <si>
    <t>Number of Features Not Assessed</t>
  </si>
  <si>
    <t>Habitats</t>
  </si>
  <si>
    <t xml:space="preserve">   Bogs</t>
  </si>
  <si>
    <t xml:space="preserve">   Coastal</t>
  </si>
  <si>
    <t xml:space="preserve">   Freshwater</t>
  </si>
  <si>
    <t xml:space="preserve">   Grasslands</t>
  </si>
  <si>
    <t xml:space="preserve">   Heathlands</t>
  </si>
  <si>
    <t>Inland Rock</t>
  </si>
  <si>
    <t xml:space="preserve">   Marine</t>
  </si>
  <si>
    <t>Fen, marsh &amp; swamp</t>
  </si>
  <si>
    <t xml:space="preserve">   Woodlands</t>
  </si>
  <si>
    <t>Habitats Total</t>
  </si>
  <si>
    <t xml:space="preserve">Species </t>
  </si>
  <si>
    <t xml:space="preserve">   Birds</t>
  </si>
  <si>
    <t xml:space="preserve">   Fish</t>
  </si>
  <si>
    <t xml:space="preserve">   Invertebrates</t>
  </si>
  <si>
    <t xml:space="preserve">   Marine Mammals</t>
  </si>
  <si>
    <t xml:space="preserve">   Non-Vascular Plants</t>
  </si>
  <si>
    <t xml:space="preserve">   Terrestrial Mammals</t>
  </si>
  <si>
    <t xml:space="preserve">   Vascular Plants</t>
  </si>
  <si>
    <t>Species Total</t>
  </si>
  <si>
    <t>Earth Science</t>
  </si>
  <si>
    <t>Earth Science Total</t>
  </si>
  <si>
    <t>Overall Totals</t>
  </si>
  <si>
    <t>Source: NIEA and DAERA M&amp;FD</t>
  </si>
  <si>
    <t>Index   (1996 = 100) Unsmoothed</t>
  </si>
  <si>
    <t>Index   (1996 = 100) Smoothed</t>
  </si>
  <si>
    <t>Farmland (17 species)</t>
  </si>
  <si>
    <t>Woodland (20 species)</t>
  </si>
  <si>
    <t>Wetland (6 species)</t>
  </si>
  <si>
    <t>Upland (8 species)</t>
  </si>
  <si>
    <t>Urban (5 species)</t>
  </si>
  <si>
    <t>All species (56)</t>
  </si>
  <si>
    <t>Farmland species (17)</t>
  </si>
  <si>
    <t>Woodland species (20)</t>
  </si>
  <si>
    <t>Upland species (8)</t>
  </si>
  <si>
    <t>Urban species (5)</t>
  </si>
  <si>
    <t>Wetland species (6)</t>
  </si>
  <si>
    <t>Goldfinch</t>
  </si>
  <si>
    <t>Blackbird</t>
  </si>
  <si>
    <t>Buzzard</t>
  </si>
  <si>
    <t>Collared Dove</t>
  </si>
  <si>
    <t>Mallard</t>
  </si>
  <si>
    <t>Greenfinch</t>
  </si>
  <si>
    <t>Blackcap</t>
  </si>
  <si>
    <t>Cuckoo</t>
  </si>
  <si>
    <t>House Martin</t>
  </si>
  <si>
    <t>Moorhen</t>
  </si>
  <si>
    <t>Jackdaw</t>
  </si>
  <si>
    <t>Bullfinch</t>
  </si>
  <si>
    <t>Curlew</t>
  </si>
  <si>
    <t>House Sparrow</t>
  </si>
  <si>
    <t>Snipe</t>
  </si>
  <si>
    <t>Kestrel</t>
  </si>
  <si>
    <t>Blue Tit</t>
  </si>
  <si>
    <t>Grey Wagtail</t>
  </si>
  <si>
    <t>Swift</t>
  </si>
  <si>
    <t>Sedge Warbler</t>
  </si>
  <si>
    <t>Lapwing</t>
  </si>
  <si>
    <t>Chiffchaff</t>
  </si>
  <si>
    <t>Hooded Crow</t>
  </si>
  <si>
    <t>Pied Wagtail</t>
  </si>
  <si>
    <t>Heron</t>
  </si>
  <si>
    <t>Linnet</t>
  </si>
  <si>
    <t>Chaffinch</t>
  </si>
  <si>
    <t>Meadow Pipit</t>
  </si>
  <si>
    <t>Cormorant</t>
  </si>
  <si>
    <t>Reed Bunting</t>
  </si>
  <si>
    <t>Coal Tit</t>
  </si>
  <si>
    <t>Raven</t>
  </si>
  <si>
    <t>Rook</t>
  </si>
  <si>
    <t>Dunnock</t>
  </si>
  <si>
    <t>Wheatear</t>
  </si>
  <si>
    <t>Skylark</t>
  </si>
  <si>
    <t>Goldcrest</t>
  </si>
  <si>
    <t>Starling</t>
  </si>
  <si>
    <t>Great Tit</t>
  </si>
  <si>
    <t>Whitethroat</t>
  </si>
  <si>
    <t>Lesser Redpoll</t>
  </si>
  <si>
    <t>Woodpigeon</t>
  </si>
  <si>
    <t>Long-tailed Tit</t>
  </si>
  <si>
    <t>Yellowhammer</t>
  </si>
  <si>
    <t>Robin</t>
  </si>
  <si>
    <t>Grasshopper Warbler</t>
  </si>
  <si>
    <t>Spotted Flycatcher</t>
  </si>
  <si>
    <t>Mistle Thrush</t>
  </si>
  <si>
    <t>Sparrowhawk</t>
  </si>
  <si>
    <t>Magpie</t>
  </si>
  <si>
    <t>Siskin</t>
  </si>
  <si>
    <t>Swallow</t>
  </si>
  <si>
    <t>Song Thrush</t>
  </si>
  <si>
    <t>Treecreeper</t>
  </si>
  <si>
    <t>Wren</t>
  </si>
  <si>
    <t>Willow Warbler</t>
  </si>
  <si>
    <t>Note: Smoothed species population trend calculated using the British Bird Survey protocol of a smoothing spline to reduce the effect of annual fluctuations.</t>
  </si>
  <si>
    <t>Note: North Channel SAC area added to SAC from 2017/18.</t>
  </si>
  <si>
    <t>Note: Due to restrictions imposed as a result of the Covid-19 pandemic, the number of stations sampled in 2021 was reduced to 2,019, compared to 5,017 scheduled for sampling in 2019.</t>
  </si>
  <si>
    <t>* Caution should be exercised when comparing 2020/21 results to other years. The CHS methodology was amended to telephone only data collection following the covid-19 pandemic.</t>
  </si>
  <si>
    <t>Waste management (e.g landfill, recycling, energy recovery)</t>
  </si>
  <si>
    <t>Pollution (air, land and water)</t>
  </si>
  <si>
    <t>Non-native invasive species</t>
  </si>
  <si>
    <t>Habitat loss by human activity</t>
  </si>
  <si>
    <t>Habitat loss</t>
  </si>
  <si>
    <t xml:space="preserve">2020/21 </t>
  </si>
  <si>
    <t>Table 5.2b Condition of features (Quantity) within Terrestrial Areas of Special Scientific Interest (ASSI) &amp; Marine ASSI/SAC/SPA &amp; MCZ designations</t>
  </si>
  <si>
    <t>Public Attitudes and Access to Nature</t>
  </si>
  <si>
    <t>Good Ecological Potential</t>
  </si>
  <si>
    <t>NI Water implementation of measures for waste water treatment and investment in infrastructure. Investigation into pollution sources.</t>
  </si>
  <si>
    <t>Objectives met at Inner North  - (Inner South currently dormant)</t>
  </si>
  <si>
    <t>2022/23</t>
  </si>
  <si>
    <t>Caution should be used when comparing data from 2020/21 onwards to previous years. This is due to significant changes in the methodology and response rate caused by the Covid-19 pandemic particularly in 2020/21.</t>
  </si>
  <si>
    <t>26p to 50p</t>
  </si>
  <si>
    <t>25p</t>
  </si>
  <si>
    <t>Reducing emissions</t>
  </si>
  <si>
    <t>Protecting the environment</t>
  </si>
  <si>
    <t>Grow the economy sustainably</t>
  </si>
  <si>
    <t>Ensure society can adapt to changes</t>
  </si>
  <si>
    <t>Protecting the environment eg natural areas</t>
  </si>
  <si>
    <t>Grow the economy in an environmentally sustainable way</t>
  </si>
  <si>
    <t>Ensure society can adapt to changes from climate change</t>
  </si>
  <si>
    <t>* Caution should be used when comparing 2020 and 2021 data with other years due to a lower sampling rate.</t>
  </si>
  <si>
    <t>Note: Given the small differences involved, 1990 refers to ‘base year’ estimates as provided by the Greenhouse Gas Inventory</t>
  </si>
  <si>
    <t>2001*</t>
  </si>
  <si>
    <t>*  No unsmoothed index values for 2001 or 2020 due to foot-and-mouth outbreak and Covid-19 impacts on data collection.</t>
  </si>
  <si>
    <t xml:space="preserve">     -</t>
  </si>
  <si>
    <t>2023/24</t>
  </si>
  <si>
    <t>Note: LAC municipal waste sent for preparing for reuse has been included from 2012/13 onwards. The impact was small, adding 0.3 percentage points to recycling rate.</t>
  </si>
  <si>
    <t xml:space="preserve">Note: Due to restrictions imposed as a result of the Covid-19 pandemic, river monitoring was affected with samples not taken in April and May and a limited number taken in March and December of 2020.   </t>
  </si>
  <si>
    <t>Annual Means</t>
  </si>
  <si>
    <t>Sea Surface Temperature</t>
  </si>
  <si>
    <t>Near Seabed Temperature</t>
  </si>
  <si>
    <t>Illegal dumping of Waste and Litter</t>
  </si>
  <si>
    <t>Reduced sampling in summer 2023 due to staffing resource pressures.</t>
  </si>
  <si>
    <t>Due to staff resourcing issues, fewer samples were collected at some river monitoring stations between June and December 2023.</t>
  </si>
  <si>
    <t>Contents</t>
  </si>
  <si>
    <t>2024/25</t>
  </si>
  <si>
    <t>Table 5.3a Wild bird populations in Northern Ireland, 1996 – 2023, 56 species</t>
  </si>
  <si>
    <t>Buildings and product uses</t>
  </si>
  <si>
    <t>Domestic transport</t>
  </si>
  <si>
    <t>Electricity supply</t>
  </si>
  <si>
    <t>Fuel supply</t>
  </si>
  <si>
    <t>1999/20</t>
  </si>
  <si>
    <t>January</t>
  </si>
  <si>
    <t>February</t>
  </si>
  <si>
    <t>March</t>
  </si>
  <si>
    <t>April</t>
  </si>
  <si>
    <t>May</t>
  </si>
  <si>
    <t>June</t>
  </si>
  <si>
    <t>July</t>
  </si>
  <si>
    <t>August</t>
  </si>
  <si>
    <t>September</t>
  </si>
  <si>
    <t>October</t>
  </si>
  <si>
    <t>November</t>
  </si>
  <si>
    <t>December</t>
  </si>
  <si>
    <t>Percentage DIN Enrichment</t>
  </si>
  <si>
    <t>Fungi</t>
  </si>
  <si>
    <t>Smoothed</t>
  </si>
  <si>
    <t>Unsmoothed</t>
  </si>
  <si>
    <t>2025/26</t>
  </si>
  <si>
    <t>2026 Annual Report</t>
  </si>
  <si>
    <t>Published 28th May 2026</t>
  </si>
  <si>
    <t>Figure 1.1 Level of concern for the environment, 2003/04 – 2025/26</t>
  </si>
  <si>
    <t>Table 1.1 Level of concern for the environment, 2003/04 – 2025/26</t>
  </si>
  <si>
    <t>Table 5.4 Northern Ireland agri-environment schemes, area under agreements, 2001 - 2025</t>
  </si>
  <si>
    <t>Figure 5.4 Northern Ireland agri-environment schemes, area under agreements, 2001 - 2025</t>
  </si>
  <si>
    <t>Data for Figure 2.3 - Number of warm and frost days per year , 1844 – 2025</t>
  </si>
  <si>
    <t>Figure 2.3 - Number of warm and frost days per year , 1844 – 2025</t>
  </si>
  <si>
    <r>
      <t>Table 3.1b Annual mean concentration of nitrogen dioxide (NO</t>
    </r>
    <r>
      <rPr>
        <b/>
        <vertAlign val="subscript"/>
        <sz val="12"/>
        <rFont val="Arial"/>
        <family val="2"/>
      </rPr>
      <t>2</t>
    </r>
    <r>
      <rPr>
        <b/>
        <sz val="12"/>
        <rFont val="Arial"/>
        <family val="2"/>
      </rPr>
      <t>), 2011 – 2025, 10 sites</t>
    </r>
  </si>
  <si>
    <t>Data for Figure 2.4 - Annual rainfall (millimetres), 1853 – 2025</t>
  </si>
  <si>
    <t>Figure 2.4 - Annual rainfall (millimetres), 1853 – 2025</t>
  </si>
  <si>
    <t>Data for Figure 2.2 - Mean annual temperature (°C), 1844 – 2025</t>
  </si>
  <si>
    <t>Figure 2.2 - Mean annual temperature (°C), 1844 – 2025</t>
  </si>
  <si>
    <t>Table 4.5 Trends in annual private and trade discharge consent compliance, 2001 - 2025</t>
  </si>
  <si>
    <t>Figure 4.5 Trends in annual private and trade discharge consent compliance, 2001 - 2025</t>
  </si>
  <si>
    <t>Figure 5.3a Change to wild bird populations in Northern Ireland, 1996 – 2024, 56 species</t>
  </si>
  <si>
    <t>Table 5.3b Wild bird populations in Northern Ireland by species type, 1996 – 2024</t>
  </si>
  <si>
    <t>Figure 5.3b Wild bird populations in Northern Ireland by species type, 1996 – 2024</t>
  </si>
  <si>
    <t>Table 4.3 Soluble Reactive Phosphorus (SRP) in rivers, 2004 - 2025</t>
  </si>
  <si>
    <t>Table 4.2 Annual mean nitrate concentrations (in rivers), 2000 – 2025</t>
  </si>
  <si>
    <t>Figure 4.2 Annual mean nitrate concentrations (in rivers), 2000 – 2025</t>
  </si>
  <si>
    <t xml:space="preserve">Figure 4.8a Shellfish waters directive compliance, 2008-2025
</t>
  </si>
  <si>
    <t>Guideline not met (2025 data)</t>
  </si>
  <si>
    <t>Guideline met (2025 data)</t>
  </si>
  <si>
    <t xml:space="preserve">RMP1 and RMP3 (Representative Monitoring Point) Failing to meet annual class B </t>
  </si>
  <si>
    <t>WER Water Body</t>
  </si>
  <si>
    <t>WER Ecological Status 2024</t>
  </si>
  <si>
    <t>WER 2027 Objective</t>
  </si>
  <si>
    <t>Table 5.3a Wild bird populations in Northern Ireland, 1996 – 2024, 56 species</t>
  </si>
  <si>
    <r>
      <t>Table 3.1a Annual mean concentration of nitrogen dioxide (NO</t>
    </r>
    <r>
      <rPr>
        <b/>
        <vertAlign val="subscript"/>
        <sz val="12"/>
        <rFont val="Arial"/>
        <family val="2"/>
      </rPr>
      <t>2</t>
    </r>
    <r>
      <rPr>
        <b/>
        <sz val="12"/>
        <rFont val="Arial"/>
        <family val="2"/>
      </rPr>
      <t>), 2011 – 2025, All sites</t>
    </r>
  </si>
  <si>
    <r>
      <t>Figure 3.1a Annual mean concentration of nitrogen dioxide (NO</t>
    </r>
    <r>
      <rPr>
        <b/>
        <vertAlign val="subscript"/>
        <sz val="12"/>
        <rFont val="Arial"/>
        <family val="2"/>
      </rPr>
      <t>2</t>
    </r>
    <r>
      <rPr>
        <b/>
        <sz val="12"/>
        <rFont val="Arial"/>
        <family val="2"/>
      </rPr>
      <t>), 2011 – 2025, All sites</t>
    </r>
  </si>
  <si>
    <r>
      <t>Figure 3.1b Annual mean concentration of nitrogen dioxide (NO</t>
    </r>
    <r>
      <rPr>
        <b/>
        <vertAlign val="subscript"/>
        <sz val="12"/>
        <rFont val="Arial"/>
        <family val="2"/>
      </rPr>
      <t>2</t>
    </r>
    <r>
      <rPr>
        <b/>
        <sz val="12"/>
        <rFont val="Arial"/>
        <family val="2"/>
      </rPr>
      <t>), 2011 – 2025, 10 sites</t>
    </r>
  </si>
  <si>
    <t>Figure 4.3 Soluble Reactive Phosphorus (SRP) in rivers, 2004 - 2025</t>
  </si>
  <si>
    <t>Table 4.1 Annual mean nitrate concentrations (in groundwater), 2000 – 2024</t>
  </si>
  <si>
    <t>Figure 4.1 Annual mean nitrate concentrations (in groundwater), 2000 – 2024</t>
  </si>
  <si>
    <t>Table 5.5 Area of new forest and woodland plantings by private landowners supported by grant aid and NI Forest Service planting, 2000/01 – 2025/26</t>
  </si>
  <si>
    <t>Figure 5.5 Area of new forest and woodland plantings by private landowners supported by grant aid and NI Forest Service planting, 2000/01 – 2025/26</t>
  </si>
  <si>
    <t>2025 data are provisional as the final data ratification was not completed before these statistics were produced.</t>
  </si>
  <si>
    <t>Figure 5.1b Areas of Special Scientific Interest (ASSI) and Marine Conservation Zones (MCZ), designated between 1976 and 2026</t>
  </si>
  <si>
    <t>Figure 5.1c Special Areas of Conservation (SACs), Special Protection Areas (SPAs) and Ramsar sites, designated between 1976 and 2026</t>
  </si>
  <si>
    <t>Table 5.1a Area of nature conservation designations, 2000/01 – 2025/26</t>
  </si>
  <si>
    <t>Figure 5.1(a) Area of nature conservation designations, 2000/01 – 2025/26</t>
  </si>
  <si>
    <t>Table 5.2a Condition of Features within Marine and Terrestrial protected sites, 2017/18 - 2025/26</t>
  </si>
  <si>
    <t>Figure 5.2a Condition of Protected Areas Features, 2017/18 - 2025/26</t>
  </si>
  <si>
    <t>Figure 4.9a Average monthly sea surface temperature by year, Irish Sea 2004, 2014, 2024 and 2025</t>
  </si>
  <si>
    <t>Table 4.9a Average monthly sea surface temperature by year, Irish Sea 2004, 2014, 2024 and 2025</t>
  </si>
  <si>
    <t>Data for Figure 4.9b - Annual sea surface and near seabed temperature Irish Sea, 1996 – 2025</t>
  </si>
  <si>
    <t>Figure 4.9b Annual sea surface and near seabed temperature Irish Sea, 1996 – 2025</t>
  </si>
  <si>
    <t>Time-series revised in 2026 using data with greater resolution.</t>
  </si>
  <si>
    <t>Figure 3.2 Annual mean concentration of particulate matter (PM10), 2009 – 2025</t>
  </si>
  <si>
    <t>Table 3.2 Annual mean concentration of particulate matter (PM10), 2009 – 2025</t>
  </si>
  <si>
    <t>Figure 4.9c Daily sea temperature, Irish Sea, April 1996 - December 2025</t>
  </si>
  <si>
    <t>Table 7.1a Number of scheduled monuments, 2001/02 - 2024/25</t>
  </si>
  <si>
    <t>Figure 7.1a Number of scheduled monuments, 2001/02 - 2024/25</t>
  </si>
  <si>
    <t>Note: Cumulative totals from 2007/08 to 2023/24 amended to correct error in time series.</t>
  </si>
  <si>
    <t>Table 7.1b Number of scheduled monument consent applications received, 2001/02 - 2024/25</t>
  </si>
  <si>
    <t>Figure 7.1b Number of scheduled monument consent applications received, 2001/02 - 2024/25</t>
  </si>
  <si>
    <t>Table 7.2 Number of listed buildings by grade, 2003/04 - 2024/25</t>
  </si>
  <si>
    <t>Figure 7.2 Number of listed buildings by grade, 2003/04 - 2024/25</t>
  </si>
  <si>
    <t>Table 7.3 Number of buildings and monuments at risk, 2003/04 – 2024/25</t>
  </si>
  <si>
    <t>Figure 7.3 Number of buildings and monuments at risk, 2003/04 – 2024/25</t>
  </si>
  <si>
    <t>Table 7.4 Value of grant paid and the number of buildings in receipt of grant in each listed building grade, 2007/08 – 2024/25</t>
  </si>
  <si>
    <t>Figure 7.4 Value of grant paid and the number of buildings in receipt of grant in each listed building grade, 2007/08 – 2024/25</t>
  </si>
  <si>
    <t>Table 7.5 Number of excavation licences issued, 1999/2000 - 2024/25</t>
  </si>
  <si>
    <t>Figure 7.5 Number of excavation licences issued, 1999/2000 - 2024/25</t>
  </si>
  <si>
    <t>Table 4.7a Severity of substantiated water pollution incidents, 2001 – 2025</t>
  </si>
  <si>
    <t>Figure 4.7a Severity of substantiated water pollution incidents, 2001 – 2025</t>
  </si>
  <si>
    <t>Table 4.7b Source of substantiated water pollution incidents, 2005 – 2025</t>
  </si>
  <si>
    <t>Figure 4.7b Source of substantiated water pollution incidents, 2005 – 2025</t>
  </si>
  <si>
    <t xml:space="preserve">Urban traffic sites mean </t>
  </si>
  <si>
    <t xml:space="preserve">Note: the "Urban background sites mean" is the mean of Belfast Centre, Derry Brooke Park (until its closure in Feb. 2016), Derry Rosemount (from its opening in March 2016) and Ballymena Ballykeel (from May 2016).  </t>
  </si>
  <si>
    <t xml:space="preserve">The "Urban traffic sites mean" is the mean of roadside/traffic sites only.   A list of sites is available on the Air Quality NI website. </t>
  </si>
  <si>
    <t>Ten urban traffic sites mean</t>
  </si>
  <si>
    <t>Figure 3.3 Annual mean concentration of particulate matter (PM2.5), 2016 – 2025</t>
  </si>
  <si>
    <t>Table 3.4 Annual ammonia emissions from agriculture, 2001 - 2023</t>
  </si>
  <si>
    <t>Figure 3.4 Annual ammonia emissions from agriculture, 2001 - 2023</t>
  </si>
  <si>
    <t>Table 3.3 Annual mean concentration of particulate matter (PM2.5), 2016 – 2025</t>
  </si>
  <si>
    <t>Table 3.1a Annual mean concentration of nitrogen dioxide (NO2), 2011 – 2025</t>
  </si>
  <si>
    <t>Table 3.1b Annual mean concentration of nitrogen dioxide (NO2), 2011 – 2025, 10 sites</t>
  </si>
  <si>
    <t>Number of sites in urban calculations</t>
  </si>
  <si>
    <t>PM2.5 monitoring began in Lough Navar in 2018 with insufficient data capture to produce a figure for that year.</t>
  </si>
  <si>
    <t>Time-series revised in May 2026 to include Ballykeel in Background sites and remove from traffic sites. It is not comparable to previously published time-series information.</t>
  </si>
  <si>
    <t>Figure 4.4 Number of coastal water bodies at good ecological status 2015 - 2025</t>
  </si>
  <si>
    <t>Table 4.4 Number of coastal water bodies at good ecological status 2015 - 2025</t>
  </si>
  <si>
    <t>Table 4.4a Dissolved Inorganic Nitrogen (DIN) enrichment in Northern Ireland transitional and coastal waters 2015 - 2025</t>
  </si>
  <si>
    <t>Figure 4.4a Dissolved Inorganic Nitrogen (DIN) enrichment in Northern Ireland transitional and coastal waters 2015 - 2025</t>
  </si>
  <si>
    <t>Table 6.1 LAC municipal waste sent for recycling (inc. composting), 2005/06 - 2024/25</t>
  </si>
  <si>
    <t>Figure 6.1 LAC municipal waste sent for recycling (inc. composting), 2005/06 - 2024/25</t>
  </si>
  <si>
    <t>Data used in Figure 2.1 - Total greenhouse gas emissions, 1990 - 2023</t>
  </si>
  <si>
    <t>Table 2.1 Total greenhouse gas emissions in Northern Ireland, 1990 - 2023 (including base year)</t>
  </si>
  <si>
    <t>Figure 2.1 Total greenhouse gas emissions in Northern Ireland, 1990 - 2023</t>
  </si>
  <si>
    <t>Table 4.6a Summary of Compliance of Water Utility Sector Wastewater Treatment Works (WWTW), 2007-2025</t>
  </si>
  <si>
    <t>Table 4.6b Summary of Compliance of Water Utility Urban Wastewater Treatment Regulation Works (WWTW), 2007-2025</t>
  </si>
  <si>
    <t>Figure 4.6 Summary of Compliance of Water Utility Sector Waste Water Treatment Works (WWTW), 2007-2025</t>
  </si>
  <si>
    <t>Source: Greenhouse Gas Inventories for England, Scotland, Wales and Northern Ireland: 1990 - 2023</t>
  </si>
  <si>
    <t xml:space="preserve">The "Urban traffic sites mean" is the mean of ten roadside/traffic sites: Armagh Lonsdale Road, Belfast Newtownards Road, Belfast Ormeau Road*, Belfast Stockman's Lane, Belfast Westlink Roden Street, Castlereagh Dundonald, Derry Dale's Corner, Downpatrick Roadside, Newtownabbey Antrim Road, North Down Holywood A2 </t>
  </si>
  <si>
    <t xml:space="preserve">Note: The "Urban sites mean" is the mean of all roadside/kerbside sites operational that year. A list of sites is available on the Air Quality NI website. </t>
  </si>
  <si>
    <t>Table 1.2 Environmental problems considered most important, 2021/22 - 2025/26</t>
  </si>
  <si>
    <t>Table 1.3 Actions taken that have a positive impact on the environment, 2021/22 - 2025/26</t>
  </si>
  <si>
    <t>Table 1.4 Amount paid for the last carrier bag bought, 2022/23 - 2025/26</t>
  </si>
  <si>
    <t>Table 1.5 Considered the greatest threat to biodiversity, 2021/22 - 2025/26</t>
  </si>
  <si>
    <t>Table 1.6 Considered important in helping to tackle climate change in NI, 2022/23 - 2025/26</t>
  </si>
  <si>
    <t>Figure 1.7 Accessible Natural Space, April 2026</t>
  </si>
  <si>
    <t>Figure 1.2 Environmental problems considered most important, 2025/26</t>
  </si>
  <si>
    <t>Note: None/Other removed 25/26 to streamline questionnaire</t>
  </si>
  <si>
    <t>Figure 1.2a Environmental problems considered most important, 2023/24 - 2025/26</t>
  </si>
  <si>
    <t>Figure 1.3 Actions taken that have a positive impact on the environment, 2025/26</t>
  </si>
  <si>
    <t>Figure 1.3a Actions taken that have a positive impact on the environment, 2023/24 - 2025/26</t>
  </si>
  <si>
    <t>Figure 1.4 Amount paid for the last carrier bag bought, 2025/26</t>
  </si>
  <si>
    <t>Figure 1.4a Amount paid for the last carrier bag bought, 2023/24 - 2025/26</t>
  </si>
  <si>
    <t>Figure 1.5 Considered the greatest threat to biodiversity, 2025/26</t>
  </si>
  <si>
    <t>Note: Other removed 25/26 to streamline questionnaire</t>
  </si>
  <si>
    <t>Figure 1.5a Considered the greatest threat to biodiversity, 2023/24 - 2025/26</t>
  </si>
  <si>
    <t>Figure 1.6 Important in tackling Climate Change, 2025/26</t>
  </si>
  <si>
    <t>Figure 1.6a Important in tackling Climate Change, 2023/24 - 2025/26</t>
  </si>
  <si>
    <t>Table 1.2 Environmental problems considered most important, 2025/26</t>
  </si>
  <si>
    <t>Table 1.3 Actions taken that have a positive impact on the environment, 2025/26</t>
  </si>
  <si>
    <t>Table 1.4 Amount paid for the last carrier bag bought, 2025/26</t>
  </si>
  <si>
    <t>Table 1.5 Considered the greatest threat to biodiversity, 2025/26</t>
  </si>
  <si>
    <t>Table 1.6 Considered important in helping to tackle climate change in NI, 2025/26</t>
  </si>
  <si>
    <t>Table 2.1 Total greenhouse gas emissions in Northern Ireland, 1990 - 2023 (including Base Year)</t>
  </si>
  <si>
    <t>Data for Chart 2.2 Mean annual temperature, 1844 – 2025</t>
  </si>
  <si>
    <t>Data for Chart 2.3 Number of warm and frost days per year , 1844 – 2025</t>
  </si>
  <si>
    <t>Data for Chart 2.4 Annual rainfall, 1853 – 2025</t>
  </si>
  <si>
    <t>Figure 1.7a Accessible Natural Space, April 2026</t>
  </si>
  <si>
    <t>Figure 1.7 Percentage of households within 400m of accessible quality greenspace, 2023 - 2026</t>
  </si>
  <si>
    <t>Northern Ireland Environmental Statistics Report 2026</t>
  </si>
  <si>
    <t>Source: GreenspaceNI Map, Outscape</t>
  </si>
  <si>
    <t>Base Year</t>
  </si>
  <si>
    <t>Responses</t>
  </si>
  <si>
    <t>Foyle Harbour and Faughan (HMWB)</t>
  </si>
  <si>
    <t>* In January 2014, the Shellfish Waters Directive was subsumed into the Water Environment (Water Framework Directive) Regulations (Northern Ireland). The Water Environment Regulations Guideline E.coli standard is slightly tighter than the previous standard in the Shellfish Waters Directive.</t>
  </si>
  <si>
    <t>Number of coastal water bodies in good ecological status</t>
  </si>
  <si>
    <t xml:space="preserve">No data for Marlfield from 2014 onward. </t>
  </si>
  <si>
    <t>Table 5.3c Wild bird populations in Northern Ireland by species type</t>
  </si>
  <si>
    <t>Table 4.1 Annual mean nitrate concentrations (groundwater), 2000 – 2024</t>
  </si>
  <si>
    <t>Table 4.2 Annual mean nitrate concentrations (rivers), 2000 - 2025</t>
  </si>
  <si>
    <t>Table 4.4 Number of coastal water bodies in good ecological condition 2015-2025</t>
  </si>
  <si>
    <t>Table 4.6 Summary of Compliance of Water Utility Sector Waste Water Treatment Works (WWTW), 2007-2025</t>
  </si>
  <si>
    <t>Table 4.8a Shellfish Waters Directive Compliance with Guideline E. Coli Standard in Flesh, 2008-2025</t>
  </si>
  <si>
    <t>Table 4.8b Shellfish Waters Directive Compliance with Guideline E. Coli Standard in Flesh, 2008-2025 compliance by shellfish water</t>
  </si>
  <si>
    <t>Figure 4.9b Annual sea temperature, Irish Sea, 1996 - 2025</t>
  </si>
  <si>
    <t>Table 4.9a Average monthly sea surface temperature, Irish Sea 2004, 2014, 2024, 2025</t>
  </si>
  <si>
    <t>Table 7.1a Number of scheduled monuments, 2001/02 – 2024/25</t>
  </si>
  <si>
    <t>Table 7.5 Number of excavation licences issued, 1999/00 - 2024/25</t>
  </si>
  <si>
    <t>Table 7.4 Total numbers and value of grant paid in each listed building grade, 2007/08 – 2024/25</t>
  </si>
  <si>
    <t>Table 7.2 Number of listed buildings by grade, 2003/04 – 2024/25</t>
  </si>
  <si>
    <t>Table 4.8a Shellfish waters directive compliance, 2008 - 2025</t>
  </si>
  <si>
    <t>In 2020/21, Departmental funds were focused upon the response to the COVID-19 pandemic. No budget was available for the Repair Stream of the Historic Environment Fund. Figures for 2020/21 relate to work allowed to proceed from 2019/20.</t>
  </si>
  <si>
    <t xml:space="preserve">Table 4.8b Shellfish Waters Directive Compliance with Guideline E. Coli Standard in Flesh, 2008 - 2025 compliance by shellfish water </t>
  </si>
  <si>
    <t>Table 1.7 Percentage of households within 400m of accessible quality greenspace, 2023 - 2026</t>
  </si>
  <si>
    <t>Households within 400m of accessible quality greenspace (%)</t>
  </si>
  <si>
    <t>*Ormeau road site closed on 13 May 2025 due to development close to monitoring station. DAERA are working with Belfast City Council to relocate to a new site.</t>
  </si>
  <si>
    <t xml:space="preserve">Note: Due to restrictions imposed as a result of the Covid-19 pandemic, river monitoring was affected with samples not taken in April and May </t>
  </si>
  <si>
    <t>and a limited number taken in March and December of 2020.</t>
  </si>
  <si>
    <t>Table 5.2b Condition of features (Quantity) within Terrestrial Areas of Special Scientific Interest (ASSI) &amp; Marine ASSI/SAC/SPA &amp; MCZ designations, for the period ending March 2026 (including carryover from previous cycles)</t>
  </si>
  <si>
    <t xml:space="preserve">         Units: Index of bird numbers 1996=100</t>
  </si>
  <si>
    <t xml:space="preserve">    Units: Index of bird numbers 1996=100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</si>
</sst>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_(* \(#,##0.00\);_(* &quot;-&quot;??_);_(@_)"/>
    <numFmt numFmtId="165" formatCode="0.0"/>
    <numFmt numFmtId="166" formatCode="0.0%"/>
    <numFmt numFmtId="167" formatCode="#,##0.0"/>
    <numFmt numFmtId="168" formatCode="dd/mm/yyyy;@"/>
    <numFmt numFmtId="169" formatCode="0.0000"/>
    <numFmt numFmtId="170" formatCode="_-* #,##0_-;\-* #,##0_-;_-* &quot;-&quot;??_-;_-@_-"/>
    <numFmt numFmtId="171" formatCode="#,##0_ ;\-#,##0\ "/>
    <numFmt numFmtId="172" formatCode="0.000"/>
    <numFmt numFmtId="173" formatCode="###0"/>
    <numFmt numFmtId="174" formatCode="###0.000"/>
    <numFmt numFmtId="175" formatCode="###0.0"/>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vertAlign val="subscript"/>
      <sz val="10"/>
      <name val="Arial"/>
      <family val="2"/>
    </font>
    <font>
      <vertAlign val="superscript"/>
      <sz val="10"/>
      <name val="Arial"/>
      <family val="2"/>
    </font>
    <font>
      <sz val="8"/>
      <name val="Arial"/>
      <family val="2"/>
    </font>
    <font>
      <sz val="10"/>
      <name val="Arial"/>
      <family val="2"/>
    </font>
    <font>
      <i/>
      <sz val="10"/>
      <name val="Arial"/>
      <family val="2"/>
    </font>
    <font>
      <i/>
      <sz val="8"/>
      <name val="Arial"/>
      <family val="2"/>
    </font>
    <font>
      <sz val="10"/>
      <color indexed="8"/>
      <name val="Arial"/>
      <family val="2"/>
    </font>
    <font>
      <b/>
      <sz val="10"/>
      <color indexed="8"/>
      <name val="Arial"/>
      <family val="2"/>
    </font>
    <font>
      <vertAlign val="subscript"/>
      <sz val="10"/>
      <color indexed="8"/>
      <name val="Arial"/>
      <family val="2"/>
    </font>
    <font>
      <i/>
      <sz val="10"/>
      <color indexed="8"/>
      <name val="Arial"/>
      <family val="2"/>
    </font>
    <font>
      <b/>
      <sz val="12"/>
      <color indexed="12"/>
      <name val="Arial"/>
      <family val="2"/>
    </font>
    <font>
      <b/>
      <sz val="12"/>
      <name val="Arial"/>
      <family val="2"/>
    </font>
    <font>
      <u/>
      <sz val="12"/>
      <color indexed="12"/>
      <name val="Arial"/>
      <family val="2"/>
    </font>
    <font>
      <sz val="12"/>
      <name val="Arial"/>
      <family val="2"/>
    </font>
    <font>
      <sz val="10"/>
      <color theme="1"/>
      <name val="Arial"/>
      <family val="2"/>
    </font>
    <font>
      <sz val="10"/>
      <color theme="1"/>
      <name val="Calibri"/>
      <family val="2"/>
      <scheme val="minor"/>
    </font>
    <font>
      <b/>
      <sz val="10"/>
      <color theme="1"/>
      <name val="Arial"/>
      <family val="2"/>
    </font>
    <font>
      <sz val="12"/>
      <color theme="1"/>
      <name val="Arial"/>
      <family val="2"/>
    </font>
    <font>
      <sz val="10"/>
      <name val="Arial"/>
      <family val="2"/>
    </font>
    <font>
      <vertAlign val="subscript"/>
      <sz val="10"/>
      <color theme="1"/>
      <name val="Arial"/>
      <family val="2"/>
    </font>
    <font>
      <b/>
      <i/>
      <sz val="10"/>
      <color theme="1"/>
      <name val="MS Sans Serif"/>
      <family val="2"/>
    </font>
    <font>
      <b/>
      <sz val="10"/>
      <color theme="1"/>
      <name val="MS Sans Serif"/>
      <family val="2"/>
    </font>
    <font>
      <sz val="10"/>
      <color theme="1"/>
      <name val="MS Sans Serif"/>
      <family val="2"/>
    </font>
    <font>
      <sz val="10"/>
      <color rgb="FFFF0000"/>
      <name val="MS Sans Serif"/>
      <family val="2"/>
    </font>
    <font>
      <b/>
      <sz val="18"/>
      <color theme="3"/>
      <name val="Cambria"/>
      <family val="2"/>
      <scheme val="major"/>
    </font>
    <font>
      <sz val="11"/>
      <color theme="0"/>
      <name val="Calibri"/>
      <family val="2"/>
      <scheme val="minor"/>
    </font>
    <font>
      <sz val="10"/>
      <color theme="0"/>
      <name val="Arial"/>
      <family val="2"/>
    </font>
    <font>
      <b/>
      <sz val="12"/>
      <color theme="1"/>
      <name val="Arial"/>
      <family val="2"/>
    </font>
    <font>
      <b/>
      <sz val="12"/>
      <color indexed="8"/>
      <name val="Arial"/>
      <family val="2"/>
    </font>
    <font>
      <b/>
      <vertAlign val="subscript"/>
      <sz val="12"/>
      <name val="Arial"/>
      <family val="2"/>
    </font>
    <font>
      <sz val="48"/>
      <name val="Arial"/>
      <family val="2"/>
    </font>
    <font>
      <sz val="24"/>
      <name val="Arial"/>
      <family val="2"/>
    </font>
    <font>
      <u/>
      <sz val="11"/>
      <color theme="10"/>
      <name val="Calibri"/>
      <family val="2"/>
    </font>
    <font>
      <sz val="10"/>
      <color rgb="FF000000"/>
      <name val="Arial"/>
      <family val="2"/>
    </font>
    <font>
      <u/>
      <sz val="12"/>
      <color theme="10"/>
      <name val="Arial"/>
      <family val="2"/>
    </font>
    <font>
      <vertAlign val="subscript"/>
      <sz val="12"/>
      <color theme="1"/>
      <name val="Arial"/>
      <family val="2"/>
    </font>
    <font>
      <sz val="10"/>
      <color rgb="FF0000FF"/>
      <name val="Arial"/>
      <family val="2"/>
    </font>
    <font>
      <sz val="11"/>
      <name val="Calibri"/>
      <family val="2"/>
      <scheme val="minor"/>
    </font>
    <font>
      <vertAlign val="superscript"/>
      <sz val="9"/>
      <name val="Arial"/>
      <family val="2"/>
    </font>
    <font>
      <b/>
      <sz val="11"/>
      <name val="Arial"/>
      <family val="2"/>
    </font>
    <font>
      <sz val="10"/>
      <color theme="1"/>
      <name val="Yu Gothic"/>
      <family val="2"/>
    </font>
    <font>
      <sz val="10"/>
      <color theme="0"/>
      <name val="Yu Gothic"/>
      <family val="2"/>
    </font>
    <font>
      <vertAlign val="superscript"/>
      <sz val="10"/>
      <color theme="1"/>
      <name val="Arial"/>
      <family val="2"/>
    </font>
    <font>
      <sz val="10"/>
      <color theme="1"/>
      <name val="Calibri"/>
      <family val="2"/>
    </font>
    <font>
      <sz val="11"/>
      <color rgb="FF000000"/>
      <name val="Calibri"/>
      <family val="2"/>
    </font>
    <font>
      <i/>
      <sz val="10"/>
      <color theme="1"/>
      <name val="Arial"/>
      <family val="2"/>
    </font>
    <font>
      <b/>
      <sz val="10"/>
      <color rgb="FFFF0000"/>
      <name val="Arial"/>
      <family val="2"/>
    </font>
    <font>
      <sz val="12"/>
      <color rgb="FFFF0000"/>
      <name val="Arial"/>
      <family val="2"/>
    </font>
    <font>
      <sz val="9"/>
      <color indexed="8"/>
      <name val="Arial"/>
      <family val="2"/>
    </font>
    <font>
      <sz val="10"/>
      <name val="Yu Gothic"/>
      <family val="2"/>
    </font>
    <font>
      <b/>
      <sz val="10"/>
      <color theme="0"/>
      <name val="Arial"/>
      <family val="2"/>
    </font>
    <font>
      <b/>
      <sz val="10"/>
      <color rgb="FF0000FF"/>
      <name val="Arial"/>
      <family val="2"/>
    </font>
    <font>
      <sz val="11"/>
      <name val="Calibri"/>
      <family val="2"/>
    </font>
    <font>
      <b/>
      <sz val="9"/>
      <name val="Arial Bold"/>
    </font>
    <font>
      <sz val="9"/>
      <name val="Arial"/>
      <family val="2"/>
    </font>
    <font>
      <sz val="8"/>
      <name val="Arial"/>
      <family val="2"/>
    </font>
    <font>
      <sz val="10"/>
      <color rgb="FFFF0000"/>
      <name val="Yu Gothic"/>
      <family val="2"/>
    </font>
    <font>
      <sz val="10"/>
      <color rgb="FFFF0000"/>
      <name val="Arial"/>
      <family val="2"/>
    </font>
    <font>
      <u/>
      <sz val="11"/>
      <color theme="10"/>
      <name val="Calibri"/>
      <family val="2"/>
      <scheme val="minor"/>
    </font>
    <font>
      <sz val="8"/>
      <name val="Arial"/>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59999389629810485"/>
        <bgColor indexed="64"/>
      </patternFill>
    </fill>
    <fill>
      <patternFill patternType="solid">
        <fgColor indexed="9"/>
        <bgColor indexed="64"/>
      </patternFill>
    </fill>
    <fill>
      <patternFill patternType="solid">
        <fgColor rgb="FF0000FF"/>
        <bgColor indexed="64"/>
      </patternFill>
    </fill>
    <fill>
      <patternFill patternType="solid">
        <fgColor rgb="FFC0C0C0"/>
        <bgColor indexed="64"/>
      </patternFill>
    </fill>
    <fill>
      <patternFill patternType="solid">
        <fgColor rgb="FFA6A6A6"/>
        <bgColor indexed="64"/>
      </patternFill>
    </fill>
    <fill>
      <patternFill patternType="solid">
        <fgColor rgb="FFD8D8D8"/>
        <bgColor indexed="64"/>
      </patternFill>
    </fill>
    <fill>
      <patternFill patternType="solid">
        <fgColor rgb="FFFFFFFF"/>
        <bgColor indexed="64"/>
      </patternFill>
    </fill>
    <fill>
      <patternFill patternType="solid">
        <fgColor rgb="FFF2F2F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F2F2F2"/>
        <bgColor rgb="FF000000"/>
      </patternFill>
    </fill>
    <fill>
      <patternFill patternType="solid">
        <fgColor rgb="FFFFFFFF"/>
        <bgColor rgb="FF000000"/>
      </patternFill>
    </fill>
  </fills>
  <borders count="43">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right style="dotted">
        <color indexed="64"/>
      </right>
      <top/>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s>
  <cellStyleXfs count="114">
    <xf numFmtId="0" fontId="0" fillId="0" borderId="0"/>
    <xf numFmtId="0" fontId="25" fillId="0" borderId="0" applyNumberFormat="0" applyFill="0" applyBorder="0" applyAlignment="0" applyProtection="0">
      <alignment vertical="top"/>
      <protection locked="0"/>
    </xf>
    <xf numFmtId="164" fontId="44" fillId="0" borderId="0" applyFont="0" applyFill="0" applyBorder="0" applyAlignment="0" applyProtection="0"/>
    <xf numFmtId="0" fontId="50" fillId="0" borderId="0" applyNumberFormat="0" applyFill="0" applyBorder="0" applyAlignment="0" applyProtection="0"/>
    <xf numFmtId="164" fontId="23"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0" fontId="25" fillId="0" borderId="0" applyNumberFormat="0" applyFill="0" applyBorder="0" applyAlignment="0" applyProtection="0">
      <alignment vertical="top"/>
      <protection locked="0"/>
    </xf>
    <xf numFmtId="0" fontId="23" fillId="0" borderId="0"/>
    <xf numFmtId="164" fontId="22" fillId="0" borderId="0" applyFont="0" applyFill="0" applyBorder="0" applyAlignment="0" applyProtection="0"/>
    <xf numFmtId="0" fontId="58" fillId="0" borderId="0" applyNumberFormat="0" applyFill="0" applyBorder="0" applyAlignment="0" applyProtection="0">
      <alignment vertical="top"/>
      <protection locked="0"/>
    </xf>
    <xf numFmtId="0" fontId="23" fillId="0" borderId="0"/>
    <xf numFmtId="0" fontId="22"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0" fillId="0" borderId="0"/>
    <xf numFmtId="164" fontId="20" fillId="0" borderId="0" applyFont="0" applyFill="0" applyBorder="0" applyAlignment="0" applyProtection="0"/>
    <xf numFmtId="9" fontId="20" fillId="0" borderId="0" applyFont="0" applyFill="0" applyBorder="0" applyAlignment="0" applyProtection="0"/>
    <xf numFmtId="0" fontId="23" fillId="0" borderId="0"/>
    <xf numFmtId="164" fontId="23"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9" fontId="20" fillId="0" borderId="0" applyFont="0" applyFill="0" applyBorder="0" applyAlignment="0" applyProtection="0"/>
    <xf numFmtId="0" fontId="23" fillId="0" borderId="0"/>
    <xf numFmtId="0" fontId="19" fillId="0" borderId="0"/>
    <xf numFmtId="164" fontId="19" fillId="0" borderId="0" applyFont="0" applyFill="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alignment vertical="top"/>
      <protection locked="0"/>
    </xf>
    <xf numFmtId="0" fontId="39" fillId="0" borderId="0"/>
    <xf numFmtId="0" fontId="23" fillId="0" borderId="0"/>
    <xf numFmtId="9" fontId="17" fillId="0" borderId="0" applyFont="0" applyFill="0" applyBorder="0" applyAlignment="0" applyProtection="0"/>
    <xf numFmtId="0" fontId="16" fillId="0" borderId="0"/>
    <xf numFmtId="164" fontId="16" fillId="0" borderId="0" applyFont="0" applyFill="0" applyBorder="0" applyAlignment="0" applyProtection="0"/>
    <xf numFmtId="9" fontId="16" fillId="0" borderId="0" applyFont="0" applyFill="0" applyBorder="0" applyAlignment="0" applyProtection="0"/>
    <xf numFmtId="164" fontId="23" fillId="0" borderId="0" applyFont="0" applyFill="0" applyBorder="0" applyAlignment="0" applyProtection="0"/>
    <xf numFmtId="0" fontId="15" fillId="0" borderId="0"/>
    <xf numFmtId="164" fontId="23" fillId="0" borderId="0" applyFont="0" applyFill="0" applyBorder="0" applyAlignment="0" applyProtection="0"/>
    <xf numFmtId="164" fontId="23"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164" fontId="23"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164" fontId="2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1" fillId="0" borderId="0"/>
    <xf numFmtId="164" fontId="10"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4" fillId="0" borderId="0"/>
    <xf numFmtId="0" fontId="4" fillId="0" borderId="0"/>
    <xf numFmtId="0" fontId="4" fillId="0" borderId="0"/>
    <xf numFmtId="164" fontId="3" fillId="0" borderId="0" applyFont="0" applyFill="0" applyBorder="0" applyAlignment="0" applyProtection="0"/>
    <xf numFmtId="164" fontId="23" fillId="0" borderId="0" applyFont="0" applyFill="0" applyBorder="0" applyAlignment="0" applyProtection="0"/>
    <xf numFmtId="164" fontId="2" fillId="0" borderId="0" applyFont="0" applyFill="0" applyBorder="0" applyAlignment="0" applyProtection="0"/>
    <xf numFmtId="164" fontId="23" fillId="0" borderId="0" applyFont="0" applyFill="0" applyBorder="0" applyAlignment="0" applyProtection="0"/>
    <xf numFmtId="0" fontId="1" fillId="0" borderId="0"/>
    <xf numFmtId="0" fontId="84" fillId="0" borderId="0" applyNumberFormat="0" applyFill="0" applyBorder="0" applyAlignment="0" applyProtection="0"/>
  </cellStyleXfs>
  <cellXfs count="747">
    <xf numFmtId="0" fontId="0" fillId="0" borderId="0" xfId="0"/>
    <xf numFmtId="3" fontId="43" fillId="0" borderId="0" xfId="12" applyNumberFormat="1" applyFont="1"/>
    <xf numFmtId="170" fontId="23" fillId="2" borderId="13" xfId="9" applyNumberFormat="1" applyFont="1" applyFill="1" applyBorder="1" applyAlignment="1">
      <alignment horizontal="right" vertical="center" wrapText="1"/>
    </xf>
    <xf numFmtId="0" fontId="23" fillId="2" borderId="0" xfId="0" applyFont="1" applyFill="1" applyAlignment="1">
      <alignment horizontal="right"/>
    </xf>
    <xf numFmtId="171" fontId="23" fillId="2" borderId="13" xfId="12" applyNumberFormat="1" applyFont="1" applyFill="1" applyBorder="1" applyAlignment="1">
      <alignment horizontal="right" vertical="center" wrapText="1"/>
    </xf>
    <xf numFmtId="0" fontId="40" fillId="0" borderId="0" xfId="12" applyFont="1" applyAlignment="1">
      <alignment horizontal="right"/>
    </xf>
    <xf numFmtId="0" fontId="22" fillId="0" borderId="0" xfId="12"/>
    <xf numFmtId="165" fontId="23" fillId="2" borderId="13" xfId="9" applyNumberFormat="1" applyFont="1" applyFill="1" applyBorder="1" applyAlignment="1">
      <alignment horizontal="right" vertical="center" wrapText="1"/>
    </xf>
    <xf numFmtId="0" fontId="23" fillId="0" borderId="0" xfId="0" applyFont="1"/>
    <xf numFmtId="0" fontId="40" fillId="2" borderId="0" xfId="0" applyFont="1" applyFill="1" applyAlignment="1">
      <alignment horizontal="right"/>
    </xf>
    <xf numFmtId="0" fontId="30" fillId="0" borderId="0" xfId="0" applyFont="1"/>
    <xf numFmtId="171" fontId="23" fillId="2" borderId="4" xfId="12" applyNumberFormat="1" applyFont="1" applyFill="1" applyBorder="1" applyAlignment="1">
      <alignment horizontal="right" vertical="center" wrapText="1"/>
    </xf>
    <xf numFmtId="165" fontId="23" fillId="4" borderId="4" xfId="9" applyNumberFormat="1" applyFont="1" applyFill="1" applyBorder="1" applyAlignment="1">
      <alignment horizontal="right" vertical="center" wrapText="1"/>
    </xf>
    <xf numFmtId="0" fontId="60" fillId="0" borderId="0" xfId="10" applyFont="1" applyAlignment="1" applyProtection="1"/>
    <xf numFmtId="0" fontId="40" fillId="0" borderId="0" xfId="12" applyFont="1"/>
    <xf numFmtId="170" fontId="24" fillId="4" borderId="5" xfId="9" applyNumberFormat="1" applyFont="1" applyFill="1" applyBorder="1" applyAlignment="1">
      <alignment horizontal="right" vertical="center" wrapText="1"/>
    </xf>
    <xf numFmtId="0" fontId="40" fillId="2" borderId="5" xfId="0" applyFont="1" applyFill="1" applyBorder="1"/>
    <xf numFmtId="171" fontId="24" fillId="4" borderId="4" xfId="12" applyNumberFormat="1" applyFont="1" applyFill="1" applyBorder="1" applyAlignment="1">
      <alignment horizontal="right" vertical="center" wrapText="1"/>
    </xf>
    <xf numFmtId="1" fontId="40" fillId="2" borderId="5" xfId="12" applyNumberFormat="1" applyFont="1" applyFill="1" applyBorder="1" applyAlignment="1">
      <alignment horizontal="right" vertical="center"/>
    </xf>
    <xf numFmtId="171" fontId="40" fillId="0" borderId="5" xfId="12" applyNumberFormat="1" applyFont="1" applyBorder="1" applyAlignment="1">
      <alignment horizontal="right" vertical="center"/>
    </xf>
    <xf numFmtId="0" fontId="37" fillId="2" borderId="0" xfId="0" applyFont="1" applyFill="1"/>
    <xf numFmtId="165" fontId="23" fillId="2" borderId="4" xfId="9" applyNumberFormat="1" applyFont="1" applyFill="1" applyBorder="1" applyAlignment="1">
      <alignment horizontal="right" vertical="center" wrapText="1"/>
    </xf>
    <xf numFmtId="0" fontId="0" fillId="2" borderId="0" xfId="0" applyFill="1" applyAlignment="1">
      <alignment horizontal="right"/>
    </xf>
    <xf numFmtId="165" fontId="23" fillId="4" borderId="5" xfId="9" applyNumberFormat="1" applyFont="1" applyFill="1" applyBorder="1" applyAlignment="1">
      <alignment horizontal="right" vertical="center" wrapText="1"/>
    </xf>
    <xf numFmtId="1" fontId="40" fillId="2" borderId="5" xfId="12" applyNumberFormat="1" applyFont="1" applyFill="1" applyBorder="1" applyAlignment="1">
      <alignment vertical="center"/>
    </xf>
    <xf numFmtId="0" fontId="41" fillId="0" borderId="0" xfId="12" applyFont="1"/>
    <xf numFmtId="0" fontId="33" fillId="3" borderId="15" xfId="0" applyFont="1" applyFill="1" applyBorder="1" applyAlignment="1">
      <alignment vertical="center"/>
    </xf>
    <xf numFmtId="170" fontId="23" fillId="4" borderId="4" xfId="9" applyNumberFormat="1" applyFont="1" applyFill="1" applyBorder="1" applyAlignment="1">
      <alignment horizontal="right" vertical="center" wrapText="1"/>
    </xf>
    <xf numFmtId="170" fontId="23" fillId="2" borderId="4" xfId="9" applyNumberFormat="1" applyFont="1" applyFill="1" applyBorder="1" applyAlignment="1">
      <alignment horizontal="right" vertical="center" wrapText="1"/>
    </xf>
    <xf numFmtId="0" fontId="41" fillId="2" borderId="0" xfId="0" applyFont="1" applyFill="1"/>
    <xf numFmtId="0" fontId="23" fillId="2" borderId="0" xfId="0" applyFont="1" applyFill="1" applyProtection="1">
      <protection hidden="1"/>
    </xf>
    <xf numFmtId="0" fontId="25" fillId="0" borderId="0" xfId="1" applyAlignment="1" applyProtection="1"/>
    <xf numFmtId="3" fontId="0" fillId="0" borderId="0" xfId="0" applyNumberFormat="1"/>
    <xf numFmtId="0" fontId="0" fillId="0" borderId="0" xfId="0" applyAlignment="1">
      <alignment horizontal="left"/>
    </xf>
    <xf numFmtId="0" fontId="29" fillId="0" borderId="0" xfId="0" applyFont="1"/>
    <xf numFmtId="0" fontId="0" fillId="0" borderId="0" xfId="0" applyAlignment="1">
      <alignment vertical="center"/>
    </xf>
    <xf numFmtId="1" fontId="0" fillId="0" borderId="0" xfId="0" applyNumberFormat="1"/>
    <xf numFmtId="0" fontId="37" fillId="0" borderId="0" xfId="0" applyFont="1" applyAlignment="1">
      <alignment vertical="center"/>
    </xf>
    <xf numFmtId="0" fontId="25" fillId="0" borderId="0" xfId="1" applyFill="1" applyAlignment="1" applyProtection="1"/>
    <xf numFmtId="0" fontId="39" fillId="2" borderId="0" xfId="0" applyFont="1" applyFill="1"/>
    <xf numFmtId="0" fontId="0" fillId="2" borderId="0" xfId="0" applyFill="1"/>
    <xf numFmtId="0" fontId="31" fillId="2" borderId="0" xfId="0" applyFont="1" applyFill="1"/>
    <xf numFmtId="0" fontId="32" fillId="2" borderId="0" xfId="0" applyFont="1" applyFill="1" applyAlignment="1">
      <alignment horizontal="right" vertical="center"/>
    </xf>
    <xf numFmtId="0" fontId="33" fillId="3" borderId="3" xfId="0" applyFont="1" applyFill="1" applyBorder="1" applyAlignment="1">
      <alignment vertical="center"/>
    </xf>
    <xf numFmtId="0" fontId="40" fillId="2" borderId="4" xfId="0" applyFont="1" applyFill="1" applyBorder="1" applyAlignment="1">
      <alignment vertical="center" wrapText="1"/>
    </xf>
    <xf numFmtId="3" fontId="40" fillId="2" borderId="4" xfId="0" applyNumberFormat="1" applyFont="1" applyFill="1" applyBorder="1" applyAlignment="1">
      <alignment horizontal="right" vertical="center"/>
    </xf>
    <xf numFmtId="0" fontId="40" fillId="4" borderId="4" xfId="0" applyFont="1" applyFill="1" applyBorder="1" applyAlignment="1">
      <alignment vertical="center" wrapText="1"/>
    </xf>
    <xf numFmtId="3" fontId="40" fillId="4" borderId="4" xfId="0" applyNumberFormat="1" applyFont="1" applyFill="1" applyBorder="1" applyAlignment="1">
      <alignment horizontal="right" vertical="center"/>
    </xf>
    <xf numFmtId="0" fontId="23" fillId="2" borderId="4" xfId="0" applyFont="1" applyFill="1" applyBorder="1" applyAlignment="1">
      <alignment vertical="center" wrapText="1"/>
    </xf>
    <xf numFmtId="0" fontId="23" fillId="4" borderId="4" xfId="0" applyFont="1" applyFill="1" applyBorder="1" applyAlignment="1">
      <alignment vertical="center" wrapText="1"/>
    </xf>
    <xf numFmtId="0" fontId="24" fillId="3" borderId="3" xfId="0" applyFont="1" applyFill="1" applyBorder="1" applyAlignment="1">
      <alignment horizontal="left" vertical="center"/>
    </xf>
    <xf numFmtId="0" fontId="41" fillId="4" borderId="4" xfId="0" applyFont="1" applyFill="1" applyBorder="1" applyAlignment="1">
      <alignment vertical="center" wrapText="1"/>
    </xf>
    <xf numFmtId="0" fontId="23" fillId="2" borderId="0" xfId="0" applyFont="1" applyFill="1" applyAlignment="1">
      <alignment horizontal="left"/>
    </xf>
    <xf numFmtId="0" fontId="0" fillId="4" borderId="3" xfId="0" applyFill="1" applyBorder="1"/>
    <xf numFmtId="0" fontId="30" fillId="2" borderId="0" xfId="0" applyFont="1" applyFill="1" applyAlignment="1">
      <alignment horizontal="left"/>
    </xf>
    <xf numFmtId="0" fontId="24" fillId="3" borderId="3" xfId="0" applyFont="1" applyFill="1" applyBorder="1" applyAlignment="1">
      <alignment horizontal="center" vertical="center"/>
    </xf>
    <xf numFmtId="0" fontId="24" fillId="4" borderId="5" xfId="0" applyFont="1" applyFill="1" applyBorder="1" applyAlignment="1">
      <alignment horizontal="left" wrapText="1"/>
    </xf>
    <xf numFmtId="0" fontId="41" fillId="2" borderId="5" xfId="0" applyFont="1" applyFill="1" applyBorder="1" applyAlignment="1">
      <alignment vertical="center" wrapText="1"/>
    </xf>
    <xf numFmtId="3" fontId="24" fillId="4" borderId="3" xfId="0" applyNumberFormat="1" applyFont="1" applyFill="1" applyBorder="1" applyAlignment="1">
      <alignment horizontal="right" vertical="center"/>
    </xf>
    <xf numFmtId="0" fontId="23" fillId="2" borderId="5" xfId="0" applyFont="1" applyFill="1" applyBorder="1" applyAlignment="1">
      <alignment vertical="center" wrapText="1"/>
    </xf>
    <xf numFmtId="3" fontId="40" fillId="2" borderId="5" xfId="0" applyNumberFormat="1" applyFont="1" applyFill="1" applyBorder="1" applyAlignment="1">
      <alignment horizontal="right" vertical="center"/>
    </xf>
    <xf numFmtId="0" fontId="0" fillId="5" borderId="0" xfId="0" applyFill="1"/>
    <xf numFmtId="0" fontId="0" fillId="6" borderId="3" xfId="0" applyFill="1" applyBorder="1"/>
    <xf numFmtId="3" fontId="0" fillId="6" borderId="3" xfId="0" applyNumberFormat="1" applyFill="1" applyBorder="1"/>
    <xf numFmtId="0" fontId="0" fillId="6" borderId="0" xfId="0" applyFill="1"/>
    <xf numFmtId="3" fontId="0" fillId="6" borderId="0" xfId="0" applyNumberFormat="1" applyFill="1"/>
    <xf numFmtId="0" fontId="23" fillId="6" borderId="3" xfId="0" applyFont="1" applyFill="1" applyBorder="1"/>
    <xf numFmtId="0" fontId="23" fillId="4" borderId="3" xfId="0" applyFont="1" applyFill="1" applyBorder="1"/>
    <xf numFmtId="0" fontId="23" fillId="2" borderId="0" xfId="0" applyFont="1" applyFill="1"/>
    <xf numFmtId="3" fontId="23" fillId="2" borderId="0" xfId="0" applyNumberFormat="1" applyFont="1" applyFill="1"/>
    <xf numFmtId="0" fontId="40" fillId="2" borderId="0" xfId="0" applyFont="1" applyFill="1"/>
    <xf numFmtId="0" fontId="40" fillId="2" borderId="0" xfId="0" applyFont="1" applyFill="1" applyAlignment="1">
      <alignment horizontal="left" vertical="center"/>
    </xf>
    <xf numFmtId="0" fontId="0" fillId="2" borderId="0" xfId="0" applyFill="1" applyAlignment="1">
      <alignment vertical="center"/>
    </xf>
    <xf numFmtId="165" fontId="0" fillId="2" borderId="0" xfId="0" applyNumberFormat="1" applyFill="1"/>
    <xf numFmtId="0" fontId="40" fillId="4" borderId="4" xfId="0" applyFont="1" applyFill="1" applyBorder="1" applyAlignment="1">
      <alignment vertical="center"/>
    </xf>
    <xf numFmtId="165" fontId="40" fillId="2" borderId="0" xfId="0" applyNumberFormat="1" applyFont="1" applyFill="1"/>
    <xf numFmtId="0" fontId="30" fillId="2" borderId="8" xfId="0" applyFont="1" applyFill="1" applyBorder="1" applyAlignment="1">
      <alignment vertical="center"/>
    </xf>
    <xf numFmtId="0" fontId="40" fillId="0" borderId="0" xfId="0" applyFont="1"/>
    <xf numFmtId="1" fontId="23" fillId="2" borderId="0" xfId="0" applyNumberFormat="1" applyFont="1" applyFill="1"/>
    <xf numFmtId="0" fontId="32" fillId="0" borderId="0" xfId="0" applyFont="1" applyAlignment="1">
      <alignment horizontal="left"/>
    </xf>
    <xf numFmtId="0" fontId="0" fillId="0" borderId="0" xfId="0" applyAlignment="1">
      <alignment horizontal="right"/>
    </xf>
    <xf numFmtId="1" fontId="40" fillId="2" borderId="5" xfId="0" applyNumberFormat="1" applyFont="1" applyFill="1" applyBorder="1" applyAlignment="1">
      <alignment horizontal="right" vertical="center"/>
    </xf>
    <xf numFmtId="165" fontId="40" fillId="2" borderId="5" xfId="0" applyNumberFormat="1" applyFont="1" applyFill="1" applyBorder="1" applyAlignment="1">
      <alignment horizontal="right"/>
    </xf>
    <xf numFmtId="0" fontId="30" fillId="2" borderId="0" xfId="0" applyFont="1" applyFill="1"/>
    <xf numFmtId="0" fontId="32" fillId="4" borderId="4" xfId="0" applyFont="1" applyFill="1" applyBorder="1" applyAlignment="1">
      <alignment vertical="center" wrapText="1"/>
    </xf>
    <xf numFmtId="0" fontId="32" fillId="2" borderId="4" xfId="0" applyFont="1" applyFill="1" applyBorder="1" applyAlignment="1">
      <alignment vertical="center" wrapText="1"/>
    </xf>
    <xf numFmtId="0" fontId="32" fillId="2" borderId="5" xfId="0" applyFont="1" applyFill="1" applyBorder="1" applyAlignment="1">
      <alignment vertical="center" wrapText="1"/>
    </xf>
    <xf numFmtId="165" fontId="40" fillId="4" borderId="4" xfId="0" applyNumberFormat="1" applyFont="1" applyFill="1" applyBorder="1" applyAlignment="1">
      <alignment vertical="center"/>
    </xf>
    <xf numFmtId="165" fontId="40" fillId="2" borderId="4" xfId="0" applyNumberFormat="1" applyFont="1" applyFill="1" applyBorder="1" applyAlignment="1">
      <alignment vertical="center"/>
    </xf>
    <xf numFmtId="165" fontId="40" fillId="2" borderId="5" xfId="0" applyNumberFormat="1" applyFont="1" applyFill="1" applyBorder="1" applyAlignment="1">
      <alignment vertical="center"/>
    </xf>
    <xf numFmtId="0" fontId="23" fillId="2" borderId="9" xfId="0" applyFont="1" applyFill="1" applyBorder="1" applyAlignment="1">
      <alignment vertical="top" wrapText="1"/>
    </xf>
    <xf numFmtId="0" fontId="24" fillId="3" borderId="7" xfId="0" applyFont="1" applyFill="1" applyBorder="1" applyAlignment="1">
      <alignment horizontal="center" vertical="center"/>
    </xf>
    <xf numFmtId="0" fontId="24" fillId="3" borderId="7" xfId="0" applyFont="1" applyFill="1" applyBorder="1" applyAlignment="1">
      <alignment horizontal="right" vertical="center" wrapText="1"/>
    </xf>
    <xf numFmtId="0" fontId="24" fillId="4" borderId="5" xfId="0" applyFont="1" applyFill="1" applyBorder="1" applyAlignment="1">
      <alignment vertical="top" wrapText="1"/>
    </xf>
    <xf numFmtId="170" fontId="23" fillId="2" borderId="9" xfId="0" applyNumberFormat="1" applyFont="1" applyFill="1" applyBorder="1" applyAlignment="1">
      <alignment horizontal="right" vertical="center" wrapText="1"/>
    </xf>
    <xf numFmtId="170" fontId="24" fillId="4" borderId="5" xfId="0" applyNumberFormat="1" applyFont="1" applyFill="1" applyBorder="1" applyAlignment="1">
      <alignment horizontal="right" vertical="center" wrapText="1"/>
    </xf>
    <xf numFmtId="0" fontId="23" fillId="4" borderId="4" xfId="0" applyFont="1" applyFill="1" applyBorder="1" applyAlignment="1">
      <alignment vertical="top" wrapText="1"/>
    </xf>
    <xf numFmtId="170" fontId="23" fillId="4" borderId="4" xfId="0" applyNumberFormat="1" applyFont="1" applyFill="1" applyBorder="1" applyAlignment="1">
      <alignment horizontal="right" vertical="center" wrapText="1"/>
    </xf>
    <xf numFmtId="170" fontId="23" fillId="2" borderId="4" xfId="0" applyNumberFormat="1" applyFont="1" applyFill="1" applyBorder="1" applyAlignment="1">
      <alignment horizontal="right" vertical="center" wrapText="1"/>
    </xf>
    <xf numFmtId="170" fontId="23" fillId="2" borderId="10" xfId="0" applyNumberFormat="1" applyFont="1" applyFill="1" applyBorder="1" applyAlignment="1">
      <alignment horizontal="right" vertical="center" wrapText="1"/>
    </xf>
    <xf numFmtId="0" fontId="23" fillId="2" borderId="4" xfId="0" applyFont="1" applyFill="1" applyBorder="1" applyAlignment="1">
      <alignment vertical="top" wrapText="1"/>
    </xf>
    <xf numFmtId="171" fontId="24" fillId="4" borderId="4" xfId="0" applyNumberFormat="1" applyFont="1" applyFill="1" applyBorder="1" applyAlignment="1">
      <alignment horizontal="right" vertical="center" wrapText="1"/>
    </xf>
    <xf numFmtId="171" fontId="23" fillId="2" borderId="4" xfId="0" applyNumberFormat="1" applyFont="1" applyFill="1" applyBorder="1" applyAlignment="1">
      <alignment horizontal="right" vertical="center" wrapText="1"/>
    </xf>
    <xf numFmtId="0" fontId="0" fillId="2" borderId="0" xfId="0" applyFill="1" applyAlignment="1">
      <alignment horizontal="left"/>
    </xf>
    <xf numFmtId="0" fontId="23" fillId="2" borderId="0" xfId="0" applyFont="1" applyFill="1" applyAlignment="1">
      <alignment horizontal="right" vertical="center"/>
    </xf>
    <xf numFmtId="0" fontId="40" fillId="2" borderId="5" xfId="0" applyFont="1" applyFill="1" applyBorder="1" applyAlignment="1">
      <alignment vertical="center"/>
    </xf>
    <xf numFmtId="0" fontId="24" fillId="4" borderId="4" xfId="0" applyFont="1" applyFill="1" applyBorder="1" applyAlignment="1">
      <alignment vertical="top"/>
    </xf>
    <xf numFmtId="0" fontId="43" fillId="2" borderId="0" xfId="0" applyFont="1" applyFill="1" applyAlignment="1">
      <alignment horizontal="left" vertical="center"/>
    </xf>
    <xf numFmtId="0" fontId="32" fillId="2" borderId="0" xfId="0" applyFont="1" applyFill="1" applyAlignment="1">
      <alignment horizontal="left"/>
    </xf>
    <xf numFmtId="0" fontId="32" fillId="2" borderId="0" xfId="0" applyFont="1" applyFill="1"/>
    <xf numFmtId="0" fontId="40" fillId="0" borderId="6" xfId="0" applyFont="1" applyBorder="1"/>
    <xf numFmtId="0" fontId="32" fillId="0" borderId="0" xfId="0" applyFont="1"/>
    <xf numFmtId="0" fontId="23" fillId="4" borderId="4" xfId="0" applyFont="1" applyFill="1" applyBorder="1" applyAlignment="1">
      <alignment vertical="top"/>
    </xf>
    <xf numFmtId="0" fontId="40" fillId="0" borderId="5" xfId="0" applyFont="1" applyBorder="1" applyAlignment="1">
      <alignment vertical="center"/>
    </xf>
    <xf numFmtId="165" fontId="23" fillId="4" borderId="5" xfId="0" applyNumberFormat="1" applyFont="1" applyFill="1" applyBorder="1" applyAlignment="1">
      <alignment vertical="top"/>
    </xf>
    <xf numFmtId="0" fontId="39" fillId="2" borderId="0" xfId="0" applyFont="1" applyFill="1" applyAlignment="1">
      <alignment horizontal="left"/>
    </xf>
    <xf numFmtId="3" fontId="40" fillId="2" borderId="0" xfId="0" applyNumberFormat="1" applyFont="1" applyFill="1"/>
    <xf numFmtId="165" fontId="23" fillId="4" borderId="4" xfId="0" applyNumberFormat="1" applyFont="1" applyFill="1" applyBorder="1" applyAlignment="1">
      <alignment vertical="top"/>
    </xf>
    <xf numFmtId="165" fontId="23" fillId="2" borderId="4" xfId="0" applyNumberFormat="1" applyFont="1" applyFill="1" applyBorder="1" applyAlignment="1">
      <alignment vertical="top" wrapText="1"/>
    </xf>
    <xf numFmtId="0" fontId="43" fillId="2" borderId="0" xfId="0" applyFont="1" applyFill="1"/>
    <xf numFmtId="0" fontId="40" fillId="4" borderId="5" xfId="0" applyFont="1" applyFill="1" applyBorder="1"/>
    <xf numFmtId="0" fontId="0" fillId="3" borderId="7" xfId="0" applyFill="1" applyBorder="1"/>
    <xf numFmtId="0" fontId="24" fillId="3" borderId="7" xfId="0" applyFont="1" applyFill="1" applyBorder="1" applyAlignment="1">
      <alignment horizontal="right" vertical="center"/>
    </xf>
    <xf numFmtId="0" fontId="40" fillId="2" borderId="11" xfId="0" applyFont="1" applyFill="1" applyBorder="1" applyAlignment="1">
      <alignment wrapText="1"/>
    </xf>
    <xf numFmtId="0" fontId="40" fillId="2" borderId="4" xfId="0" applyFont="1" applyFill="1" applyBorder="1"/>
    <xf numFmtId="0" fontId="40" fillId="4" borderId="4" xfId="0" applyFont="1" applyFill="1" applyBorder="1"/>
    <xf numFmtId="0" fontId="42" fillId="3" borderId="7" xfId="0" applyFont="1" applyFill="1" applyBorder="1"/>
    <xf numFmtId="0" fontId="40" fillId="0" borderId="4" xfId="0" applyFont="1" applyBorder="1"/>
    <xf numFmtId="0" fontId="42" fillId="4" borderId="5" xfId="0" applyFont="1" applyFill="1" applyBorder="1"/>
    <xf numFmtId="0" fontId="23" fillId="2" borderId="4" xfId="0" applyFont="1" applyFill="1" applyBorder="1" applyAlignment="1">
      <alignment vertical="center"/>
    </xf>
    <xf numFmtId="0" fontId="23" fillId="4" borderId="5" xfId="0" applyFont="1" applyFill="1" applyBorder="1" applyAlignment="1">
      <alignment vertical="center"/>
    </xf>
    <xf numFmtId="0" fontId="52" fillId="2" borderId="0" xfId="0" applyFont="1" applyFill="1"/>
    <xf numFmtId="0" fontId="23" fillId="4" borderId="1" xfId="0" applyFont="1" applyFill="1" applyBorder="1"/>
    <xf numFmtId="0" fontId="23" fillId="4" borderId="2" xfId="0" applyFont="1" applyFill="1" applyBorder="1"/>
    <xf numFmtId="0" fontId="23" fillId="2" borderId="1" xfId="0" applyFont="1" applyFill="1" applyBorder="1"/>
    <xf numFmtId="0" fontId="23" fillId="2" borderId="2" xfId="0" applyFont="1" applyFill="1" applyBorder="1"/>
    <xf numFmtId="0" fontId="53" fillId="2" borderId="0" xfId="0" applyFont="1" applyFill="1" applyAlignment="1">
      <alignment vertical="center"/>
    </xf>
    <xf numFmtId="0" fontId="37" fillId="0" borderId="0" xfId="0" applyFont="1"/>
    <xf numFmtId="0" fontId="36" fillId="2" borderId="0" xfId="0" applyFont="1" applyFill="1" applyAlignment="1">
      <alignment horizontal="left"/>
    </xf>
    <xf numFmtId="49" fontId="36" fillId="2" borderId="0" xfId="0" applyNumberFormat="1" applyFont="1" applyFill="1"/>
    <xf numFmtId="0" fontId="39" fillId="2" borderId="0" xfId="0" applyFont="1" applyFill="1" applyAlignment="1">
      <alignment horizontal="left" vertical="center" wrapText="1"/>
    </xf>
    <xf numFmtId="0" fontId="25" fillId="2" borderId="0" xfId="1" applyFill="1" applyAlignment="1" applyProtection="1"/>
    <xf numFmtId="0" fontId="37" fillId="2" borderId="0" xfId="0" applyFont="1" applyFill="1" applyAlignment="1">
      <alignment horizontal="left"/>
    </xf>
    <xf numFmtId="0" fontId="40" fillId="2" borderId="0" xfId="0" applyFont="1" applyFill="1" applyAlignment="1">
      <alignment horizontal="left"/>
    </xf>
    <xf numFmtId="0" fontId="23" fillId="4" borderId="5" xfId="0" applyFont="1" applyFill="1" applyBorder="1" applyAlignment="1">
      <alignment horizontal="right" vertical="center" wrapText="1"/>
    </xf>
    <xf numFmtId="0" fontId="23" fillId="4" borderId="5" xfId="0" applyFont="1" applyFill="1" applyBorder="1" applyAlignment="1">
      <alignment vertical="top" wrapText="1"/>
    </xf>
    <xf numFmtId="165" fontId="0" fillId="0" borderId="0" xfId="0" applyNumberFormat="1"/>
    <xf numFmtId="0" fontId="53" fillId="2" borderId="0" xfId="0" applyFont="1" applyFill="1"/>
    <xf numFmtId="1" fontId="0" fillId="2" borderId="0" xfId="0" applyNumberFormat="1" applyFill="1"/>
    <xf numFmtId="1" fontId="40" fillId="2" borderId="0" xfId="0" applyNumberFormat="1" applyFont="1" applyFill="1"/>
    <xf numFmtId="0" fontId="23" fillId="7" borderId="0" xfId="0" applyFont="1" applyFill="1"/>
    <xf numFmtId="0" fontId="54" fillId="2" borderId="0" xfId="0" applyFont="1" applyFill="1" applyAlignment="1">
      <alignment vertical="center"/>
    </xf>
    <xf numFmtId="0" fontId="40" fillId="2" borderId="0" xfId="0" applyFont="1" applyFill="1" applyAlignment="1">
      <alignment vertical="center"/>
    </xf>
    <xf numFmtId="0" fontId="40" fillId="3" borderId="11" xfId="0" applyFont="1" applyFill="1" applyBorder="1" applyAlignment="1">
      <alignment horizontal="center" vertical="center"/>
    </xf>
    <xf numFmtId="0" fontId="24" fillId="3" borderId="11" xfId="0" applyFont="1" applyFill="1" applyBorder="1" applyAlignment="1">
      <alignment horizontal="right" vertical="center"/>
    </xf>
    <xf numFmtId="168" fontId="40" fillId="0" borderId="0" xfId="0" applyNumberFormat="1" applyFont="1" applyAlignment="1">
      <alignment horizontal="left"/>
    </xf>
    <xf numFmtId="14" fontId="40" fillId="0" borderId="0" xfId="0" applyNumberFormat="1" applyFont="1" applyAlignment="1">
      <alignment horizontal="left"/>
    </xf>
    <xf numFmtId="14" fontId="23" fillId="0" borderId="0" xfId="0" applyNumberFormat="1" applyFont="1" applyAlignment="1">
      <alignment horizontal="left"/>
    </xf>
    <xf numFmtId="0" fontId="23" fillId="0" borderId="0" xfId="0" applyFont="1" applyAlignment="1">
      <alignment horizontal="right"/>
    </xf>
    <xf numFmtId="0" fontId="40" fillId="0" borderId="0" xfId="0" applyFont="1" applyAlignment="1">
      <alignment horizontal="right"/>
    </xf>
    <xf numFmtId="169" fontId="40" fillId="0" borderId="0" xfId="0" applyNumberFormat="1" applyFont="1" applyAlignment="1">
      <alignment horizontal="right"/>
    </xf>
    <xf numFmtId="169" fontId="23" fillId="0" borderId="0" xfId="0" applyNumberFormat="1" applyFont="1" applyAlignment="1">
      <alignment horizontal="right"/>
    </xf>
    <xf numFmtId="0" fontId="23" fillId="2" borderId="13" xfId="0" applyFont="1" applyFill="1" applyBorder="1" applyAlignment="1">
      <alignment vertical="top" wrapText="1"/>
    </xf>
    <xf numFmtId="0" fontId="37" fillId="2" borderId="0" xfId="0" applyFont="1" applyFill="1" applyAlignment="1">
      <alignment vertical="center"/>
    </xf>
    <xf numFmtId="0" fontId="40" fillId="2" borderId="0" xfId="0" applyFont="1" applyFill="1" applyAlignment="1">
      <alignment horizontal="right" vertical="center"/>
    </xf>
    <xf numFmtId="0" fontId="24" fillId="3" borderId="15" xfId="0" applyFont="1" applyFill="1" applyBorder="1" applyAlignment="1">
      <alignment horizontal="right" vertical="center"/>
    </xf>
    <xf numFmtId="0" fontId="30" fillId="2" borderId="0" xfId="0" applyFont="1" applyFill="1" applyAlignment="1">
      <alignment vertical="center"/>
    </xf>
    <xf numFmtId="0" fontId="42" fillId="0" borderId="6" xfId="0" applyFont="1" applyBorder="1" applyAlignment="1">
      <alignment horizontal="left"/>
    </xf>
    <xf numFmtId="171" fontId="23" fillId="2" borderId="13" xfId="9" applyNumberFormat="1" applyFont="1" applyFill="1" applyBorder="1" applyAlignment="1">
      <alignment horizontal="right" vertical="center" wrapText="1"/>
    </xf>
    <xf numFmtId="171" fontId="23" fillId="4" borderId="4" xfId="9" applyNumberFormat="1" applyFont="1" applyFill="1" applyBorder="1" applyAlignment="1">
      <alignment horizontal="right" vertical="center" wrapText="1"/>
    </xf>
    <xf numFmtId="3" fontId="40" fillId="2" borderId="15" xfId="12" applyNumberFormat="1" applyFont="1" applyFill="1" applyBorder="1" applyAlignment="1">
      <alignment horizontal="right"/>
    </xf>
    <xf numFmtId="3" fontId="40" fillId="4" borderId="4" xfId="12" applyNumberFormat="1" applyFont="1" applyFill="1" applyBorder="1" applyAlignment="1">
      <alignment horizontal="right"/>
    </xf>
    <xf numFmtId="3" fontId="40" fillId="2" borderId="4" xfId="12" applyNumberFormat="1" applyFont="1" applyFill="1" applyBorder="1" applyAlignment="1">
      <alignment horizontal="right"/>
    </xf>
    <xf numFmtId="3" fontId="40" fillId="0" borderId="13" xfId="12" applyNumberFormat="1" applyFont="1" applyBorder="1" applyAlignment="1">
      <alignment horizontal="right"/>
    </xf>
    <xf numFmtId="3" fontId="40" fillId="0" borderId="4" xfId="12" applyNumberFormat="1" applyFont="1" applyBorder="1" applyAlignment="1">
      <alignment horizontal="right"/>
    </xf>
    <xf numFmtId="3" fontId="42" fillId="4" borderId="5" xfId="12" applyNumberFormat="1" applyFont="1" applyFill="1" applyBorder="1" applyAlignment="1">
      <alignment horizontal="right"/>
    </xf>
    <xf numFmtId="0" fontId="23" fillId="4" borderId="5" xfId="13" applyFont="1" applyFill="1" applyBorder="1" applyAlignment="1">
      <alignment horizontal="right" vertical="center"/>
    </xf>
    <xf numFmtId="0" fontId="40" fillId="2" borderId="4" xfId="13" applyFont="1" applyFill="1" applyBorder="1" applyAlignment="1">
      <alignment horizontal="right" vertical="center"/>
    </xf>
    <xf numFmtId="0" fontId="23" fillId="2" borderId="5" xfId="0" applyFont="1" applyFill="1" applyBorder="1" applyAlignment="1">
      <alignment vertical="center"/>
    </xf>
    <xf numFmtId="0" fontId="23" fillId="4" borderId="4" xfId="0" applyFont="1" applyFill="1" applyBorder="1" applyAlignment="1">
      <alignment vertical="center"/>
    </xf>
    <xf numFmtId="166" fontId="40" fillId="0" borderId="13" xfId="13" applyNumberFormat="1" applyFont="1" applyBorder="1" applyAlignment="1">
      <alignment horizontal="right" vertical="center"/>
    </xf>
    <xf numFmtId="166" fontId="40" fillId="0" borderId="5" xfId="13" applyNumberFormat="1" applyFont="1" applyBorder="1" applyAlignment="1">
      <alignment horizontal="right" vertical="center"/>
    </xf>
    <xf numFmtId="166" fontId="40" fillId="4" borderId="4" xfId="13" applyNumberFormat="1" applyFont="1" applyFill="1" applyBorder="1" applyAlignment="1">
      <alignment horizontal="right" vertical="center"/>
    </xf>
    <xf numFmtId="0" fontId="23" fillId="2" borderId="13" xfId="0" applyFont="1" applyFill="1" applyBorder="1" applyAlignment="1">
      <alignment horizontal="right" vertical="center" wrapText="1"/>
    </xf>
    <xf numFmtId="3" fontId="40" fillId="2" borderId="13" xfId="0" applyNumberFormat="1" applyFont="1" applyFill="1" applyBorder="1" applyAlignment="1">
      <alignment horizontal="right"/>
    </xf>
    <xf numFmtId="0" fontId="24" fillId="3" borderId="15" xfId="0" applyFont="1" applyFill="1" applyBorder="1" applyAlignment="1">
      <alignment horizontal="right"/>
    </xf>
    <xf numFmtId="0" fontId="24" fillId="3" borderId="15" xfId="0" applyFont="1" applyFill="1" applyBorder="1"/>
    <xf numFmtId="165" fontId="40" fillId="2" borderId="13" xfId="0" applyNumberFormat="1" applyFont="1" applyFill="1" applyBorder="1" applyAlignment="1">
      <alignment vertical="center"/>
    </xf>
    <xf numFmtId="0" fontId="40" fillId="3" borderId="15" xfId="0" applyFont="1" applyFill="1" applyBorder="1" applyAlignment="1">
      <alignment vertical="center"/>
    </xf>
    <xf numFmtId="0" fontId="40" fillId="2" borderId="15" xfId="0" applyFont="1" applyFill="1" applyBorder="1" applyAlignment="1">
      <alignment vertical="center"/>
    </xf>
    <xf numFmtId="1" fontId="40" fillId="2" borderId="15" xfId="0" applyNumberFormat="1" applyFont="1" applyFill="1" applyBorder="1" applyAlignment="1">
      <alignment horizontal="right" vertical="center"/>
    </xf>
    <xf numFmtId="0" fontId="24" fillId="3" borderId="15" xfId="0" applyFont="1" applyFill="1" applyBorder="1" applyAlignment="1">
      <alignment horizontal="right" vertical="center" wrapText="1"/>
    </xf>
    <xf numFmtId="170" fontId="23" fillId="2" borderId="13" xfId="2" applyNumberFormat="1" applyFont="1" applyFill="1" applyBorder="1" applyAlignment="1">
      <alignment horizontal="right" vertical="center" wrapText="1"/>
    </xf>
    <xf numFmtId="170" fontId="23" fillId="4" borderId="4" xfId="2" applyNumberFormat="1" applyFont="1" applyFill="1" applyBorder="1" applyAlignment="1">
      <alignment horizontal="right" vertical="center" wrapText="1"/>
    </xf>
    <xf numFmtId="170" fontId="23" fillId="2" borderId="4" xfId="2" applyNumberFormat="1" applyFont="1" applyFill="1" applyBorder="1" applyAlignment="1">
      <alignment horizontal="right" vertical="center" wrapText="1"/>
    </xf>
    <xf numFmtId="170" fontId="24" fillId="4" borderId="5" xfId="2" applyNumberFormat="1" applyFont="1" applyFill="1" applyBorder="1" applyAlignment="1">
      <alignment horizontal="right" vertical="center" wrapText="1"/>
    </xf>
    <xf numFmtId="171" fontId="23" fillId="2" borderId="4" xfId="2" applyNumberFormat="1" applyFont="1" applyFill="1" applyBorder="1" applyAlignment="1">
      <alignment horizontal="right" vertical="center" wrapText="1"/>
    </xf>
    <xf numFmtId="0" fontId="46" fillId="8" borderId="6" xfId="0" applyFont="1" applyFill="1" applyBorder="1" applyAlignment="1">
      <alignment horizontal="center" vertical="top" wrapText="1"/>
    </xf>
    <xf numFmtId="0" fontId="46" fillId="8" borderId="6" xfId="0" applyFont="1" applyFill="1" applyBorder="1" applyAlignment="1">
      <alignment horizontal="center"/>
    </xf>
    <xf numFmtId="0" fontId="46" fillId="0" borderId="6" xfId="0" applyFont="1" applyBorder="1" applyAlignment="1">
      <alignment horizontal="center"/>
    </xf>
    <xf numFmtId="0" fontId="47" fillId="0" borderId="6" xfId="0" applyFont="1" applyBorder="1" applyAlignment="1">
      <alignment horizontal="center" vertical="top" wrapText="1"/>
    </xf>
    <xf numFmtId="0" fontId="47" fillId="0" borderId="6" xfId="0" applyFont="1" applyBorder="1" applyAlignment="1">
      <alignment horizontal="center"/>
    </xf>
    <xf numFmtId="0" fontId="48" fillId="8" borderId="6" xfId="0" applyFont="1" applyFill="1" applyBorder="1" applyAlignment="1">
      <alignment vertical="top" wrapText="1"/>
    </xf>
    <xf numFmtId="0" fontId="48" fillId="8" borderId="6" xfId="0" applyFont="1" applyFill="1" applyBorder="1"/>
    <xf numFmtId="0" fontId="48" fillId="0" borderId="6" xfId="0" applyFont="1" applyBorder="1"/>
    <xf numFmtId="0" fontId="48" fillId="0" borderId="6" xfId="0" applyFont="1" applyBorder="1" applyAlignment="1">
      <alignment vertical="top" wrapText="1"/>
    </xf>
    <xf numFmtId="0" fontId="62" fillId="8" borderId="6" xfId="0" applyFont="1" applyFill="1" applyBorder="1"/>
    <xf numFmtId="0" fontId="48" fillId="10" borderId="6" xfId="0" applyFont="1" applyFill="1" applyBorder="1" applyAlignment="1">
      <alignment vertical="top" wrapText="1"/>
    </xf>
    <xf numFmtId="0" fontId="40" fillId="8" borderId="6" xfId="0" applyFont="1" applyFill="1" applyBorder="1"/>
    <xf numFmtId="0" fontId="46" fillId="2" borderId="6" xfId="0" applyFont="1" applyFill="1" applyBorder="1" applyAlignment="1">
      <alignment horizontal="center" vertical="top" wrapText="1"/>
    </xf>
    <xf numFmtId="0" fontId="48" fillId="10" borderId="6" xfId="0" applyFont="1" applyFill="1" applyBorder="1"/>
    <xf numFmtId="0" fontId="49" fillId="0" borderId="6" xfId="0" applyFont="1" applyBorder="1" applyAlignment="1">
      <alignment vertical="top" wrapText="1"/>
    </xf>
    <xf numFmtId="0" fontId="42" fillId="11" borderId="15" xfId="0" applyFont="1" applyFill="1" applyBorder="1" applyAlignment="1">
      <alignment horizontal="left" wrapText="1"/>
    </xf>
    <xf numFmtId="0" fontId="42" fillId="11" borderId="15" xfId="0" applyFont="1" applyFill="1" applyBorder="1" applyAlignment="1">
      <alignment wrapText="1"/>
    </xf>
    <xf numFmtId="0" fontId="42" fillId="11" borderId="15" xfId="0" applyFont="1" applyFill="1" applyBorder="1" applyAlignment="1">
      <alignment horizontal="center" wrapText="1"/>
    </xf>
    <xf numFmtId="0" fontId="42" fillId="11" borderId="15" xfId="0" applyFont="1" applyFill="1" applyBorder="1"/>
    <xf numFmtId="0" fontId="42" fillId="0" borderId="15" xfId="0" applyFont="1" applyBorder="1" applyAlignment="1">
      <alignment horizontal="left" wrapText="1"/>
    </xf>
    <xf numFmtId="0" fontId="41" fillId="0" borderId="15" xfId="0" applyFont="1" applyBorder="1" applyAlignment="1">
      <alignment horizontal="left" wrapText="1"/>
    </xf>
    <xf numFmtId="0" fontId="40" fillId="0" borderId="15" xfId="0" applyFont="1" applyBorder="1" applyAlignment="1">
      <alignment horizontal="left" vertical="center" wrapText="1"/>
    </xf>
    <xf numFmtId="0" fontId="40" fillId="0" borderId="15" xfId="0" applyFont="1" applyBorder="1" applyAlignment="1">
      <alignment horizontal="left" wrapText="1"/>
    </xf>
    <xf numFmtId="0" fontId="42" fillId="0" borderId="15" xfId="0" applyFont="1" applyBorder="1" applyAlignment="1">
      <alignment horizontal="center" vertical="center" wrapText="1"/>
    </xf>
    <xf numFmtId="171" fontId="23" fillId="4" borderId="4" xfId="2" applyNumberFormat="1" applyFont="1" applyFill="1" applyBorder="1" applyAlignment="1">
      <alignment horizontal="right" vertical="center" wrapText="1"/>
    </xf>
    <xf numFmtId="171" fontId="40" fillId="0" borderId="5" xfId="0" applyNumberFormat="1" applyFont="1" applyBorder="1" applyAlignment="1">
      <alignment horizontal="right" vertical="center"/>
    </xf>
    <xf numFmtId="3" fontId="40" fillId="2" borderId="15" xfId="0" applyNumberFormat="1" applyFont="1" applyFill="1" applyBorder="1" applyAlignment="1">
      <alignment horizontal="right"/>
    </xf>
    <xf numFmtId="3" fontId="40" fillId="0" borderId="13" xfId="0" applyNumberFormat="1" applyFont="1" applyBorder="1" applyAlignment="1">
      <alignment horizontal="right"/>
    </xf>
    <xf numFmtId="3" fontId="40" fillId="4" borderId="4" xfId="0" applyNumberFormat="1" applyFont="1" applyFill="1" applyBorder="1" applyAlignment="1">
      <alignment horizontal="right"/>
    </xf>
    <xf numFmtId="3" fontId="40" fillId="2" borderId="4" xfId="0" applyNumberFormat="1" applyFont="1" applyFill="1" applyBorder="1" applyAlignment="1">
      <alignment horizontal="right"/>
    </xf>
    <xf numFmtId="3" fontId="40" fillId="0" borderId="4" xfId="0" applyNumberFormat="1" applyFont="1" applyBorder="1" applyAlignment="1">
      <alignment horizontal="right"/>
    </xf>
    <xf numFmtId="3" fontId="42" fillId="4" borderId="5" xfId="0" applyNumberFormat="1" applyFont="1" applyFill="1" applyBorder="1" applyAlignment="1">
      <alignment horizontal="right"/>
    </xf>
    <xf numFmtId="0" fontId="40" fillId="2" borderId="4" xfId="0" applyFont="1" applyFill="1" applyBorder="1" applyAlignment="1">
      <alignment horizontal="right" vertical="center"/>
    </xf>
    <xf numFmtId="0" fontId="23" fillId="4" borderId="5" xfId="0" applyFont="1" applyFill="1" applyBorder="1" applyAlignment="1">
      <alignment horizontal="right" vertical="center"/>
    </xf>
    <xf numFmtId="0" fontId="24" fillId="3" borderId="13" xfId="0" applyFont="1" applyFill="1" applyBorder="1" applyAlignment="1">
      <alignment horizontal="right"/>
    </xf>
    <xf numFmtId="3" fontId="40" fillId="2" borderId="13" xfId="0" applyNumberFormat="1" applyFont="1" applyFill="1" applyBorder="1" applyAlignment="1">
      <alignment horizontal="right" vertical="top" wrapText="1"/>
    </xf>
    <xf numFmtId="0" fontId="40" fillId="2" borderId="5" xfId="0" applyFont="1" applyFill="1" applyBorder="1" applyAlignment="1">
      <alignment horizontal="right" vertical="top" wrapText="1"/>
    </xf>
    <xf numFmtId="3" fontId="40" fillId="4" borderId="4" xfId="0" applyNumberFormat="1" applyFont="1" applyFill="1" applyBorder="1" applyAlignment="1">
      <alignment horizontal="right" vertical="top" wrapText="1"/>
    </xf>
    <xf numFmtId="0" fontId="40" fillId="4" borderId="5" xfId="0" applyFont="1" applyFill="1" applyBorder="1" applyAlignment="1">
      <alignment horizontal="right" vertical="top" wrapText="1"/>
    </xf>
    <xf numFmtId="3" fontId="40" fillId="2" borderId="4" xfId="0" applyNumberFormat="1" applyFont="1" applyFill="1" applyBorder="1" applyAlignment="1">
      <alignment horizontal="right" vertical="top" wrapText="1"/>
    </xf>
    <xf numFmtId="3" fontId="42" fillId="4" borderId="4" xfId="0" applyNumberFormat="1" applyFont="1" applyFill="1" applyBorder="1" applyAlignment="1">
      <alignment horizontal="right" vertical="top" wrapText="1"/>
    </xf>
    <xf numFmtId="0" fontId="42" fillId="4" borderId="5" xfId="0" applyFont="1" applyFill="1" applyBorder="1" applyAlignment="1">
      <alignment horizontal="right" vertical="top" wrapText="1"/>
    </xf>
    <xf numFmtId="166" fontId="0" fillId="2" borderId="13" xfId="0" applyNumberFormat="1" applyFill="1" applyBorder="1"/>
    <xf numFmtId="166" fontId="0" fillId="4" borderId="4" xfId="0" applyNumberFormat="1" applyFill="1" applyBorder="1"/>
    <xf numFmtId="0" fontId="24" fillId="0" borderId="0" xfId="0" applyFont="1"/>
    <xf numFmtId="0" fontId="56" fillId="0" borderId="0" xfId="0" applyFont="1" applyAlignment="1">
      <alignment horizontal="left" wrapText="1"/>
    </xf>
    <xf numFmtId="0" fontId="39" fillId="0" borderId="0" xfId="0" applyFont="1"/>
    <xf numFmtId="0" fontId="37" fillId="0" borderId="0" xfId="0" applyFont="1" applyAlignment="1">
      <alignment horizontal="left" wrapText="1"/>
    </xf>
    <xf numFmtId="0" fontId="57" fillId="0" borderId="0" xfId="0" applyFont="1"/>
    <xf numFmtId="165" fontId="40" fillId="2" borderId="13" xfId="0" applyNumberFormat="1" applyFont="1" applyFill="1" applyBorder="1" applyAlignment="1">
      <alignment horizontal="right"/>
    </xf>
    <xf numFmtId="1" fontId="24" fillId="3" borderId="15" xfId="0" applyNumberFormat="1" applyFont="1" applyFill="1" applyBorder="1" applyAlignment="1">
      <alignment horizontal="right"/>
    </xf>
    <xf numFmtId="167" fontId="23" fillId="2" borderId="15" xfId="0" applyNumberFormat="1" applyFont="1" applyFill="1" applyBorder="1" applyAlignment="1">
      <alignment horizontal="right"/>
    </xf>
    <xf numFmtId="0" fontId="23" fillId="3" borderId="15" xfId="0" applyFont="1" applyFill="1" applyBorder="1"/>
    <xf numFmtId="0" fontId="23" fillId="2" borderId="15" xfId="0" applyFont="1" applyFill="1" applyBorder="1" applyAlignment="1">
      <alignment wrapText="1"/>
    </xf>
    <xf numFmtId="0" fontId="23" fillId="4" borderId="4" xfId="0" applyFont="1" applyFill="1" applyBorder="1" applyAlignment="1">
      <alignment horizontal="left" vertical="center" wrapText="1"/>
    </xf>
    <xf numFmtId="0" fontId="40" fillId="4" borderId="4" xfId="0" applyFont="1" applyFill="1" applyBorder="1" applyAlignment="1">
      <alignment horizontal="left" vertical="center" wrapText="1"/>
    </xf>
    <xf numFmtId="3" fontId="23" fillId="4" borderId="4" xfId="0" applyNumberFormat="1" applyFont="1" applyFill="1" applyBorder="1" applyAlignment="1" applyProtection="1">
      <alignment horizontal="left"/>
      <protection hidden="1"/>
    </xf>
    <xf numFmtId="0" fontId="30" fillId="0" borderId="0" xfId="0" applyFont="1" applyAlignment="1">
      <alignment vertical="center"/>
    </xf>
    <xf numFmtId="0" fontId="23" fillId="2" borderId="0" xfId="0" applyFont="1" applyFill="1" applyAlignment="1">
      <alignment horizontal="left" vertical="center" wrapText="1"/>
    </xf>
    <xf numFmtId="0" fontId="23" fillId="2" borderId="0" xfId="0" applyFont="1" applyFill="1" applyAlignment="1">
      <alignment horizontal="left" vertical="center"/>
    </xf>
    <xf numFmtId="0" fontId="0" fillId="0" borderId="13" xfId="0" applyBorder="1" applyAlignment="1">
      <alignment horizontal="right"/>
    </xf>
    <xf numFmtId="0" fontId="0" fillId="4" borderId="4" xfId="0" applyFill="1" applyBorder="1" applyAlignment="1">
      <alignment horizontal="right"/>
    </xf>
    <xf numFmtId="0" fontId="0" fillId="0" borderId="4" xfId="0" applyBorder="1" applyAlignment="1">
      <alignment horizontal="right"/>
    </xf>
    <xf numFmtId="0" fontId="42" fillId="3" borderId="15" xfId="0" applyFont="1" applyFill="1" applyBorder="1" applyAlignment="1">
      <alignment horizontal="right"/>
    </xf>
    <xf numFmtId="0" fontId="42" fillId="3" borderId="14" xfId="12" applyFont="1" applyFill="1" applyBorder="1" applyAlignment="1">
      <alignment horizontal="right"/>
    </xf>
    <xf numFmtId="0" fontId="40" fillId="4" borderId="0" xfId="12" applyFont="1" applyFill="1"/>
    <xf numFmtId="0" fontId="40" fillId="3" borderId="15" xfId="0" applyFont="1" applyFill="1" applyBorder="1" applyAlignment="1">
      <alignment horizontal="right"/>
    </xf>
    <xf numFmtId="0" fontId="40" fillId="14" borderId="6" xfId="0" applyFont="1" applyFill="1" applyBorder="1"/>
    <xf numFmtId="0" fontId="24" fillId="3" borderId="15" xfId="0" applyFont="1" applyFill="1" applyBorder="1" applyAlignment="1">
      <alignment vertical="center"/>
    </xf>
    <xf numFmtId="0" fontId="40" fillId="0" borderId="15" xfId="0" applyFont="1" applyBorder="1" applyAlignment="1">
      <alignment horizontal="right" vertical="center"/>
    </xf>
    <xf numFmtId="0" fontId="40" fillId="3" borderId="15" xfId="0" applyFont="1" applyFill="1" applyBorder="1"/>
    <xf numFmtId="0" fontId="40" fillId="2" borderId="13" xfId="0" applyFont="1" applyFill="1" applyBorder="1"/>
    <xf numFmtId="165" fontId="40" fillId="2" borderId="16" xfId="0" applyNumberFormat="1" applyFont="1" applyFill="1" applyBorder="1" applyAlignment="1">
      <alignment horizontal="right"/>
    </xf>
    <xf numFmtId="165" fontId="40" fillId="4" borderId="2" xfId="0" applyNumberFormat="1" applyFont="1" applyFill="1" applyBorder="1" applyAlignment="1">
      <alignment horizontal="right"/>
    </xf>
    <xf numFmtId="165" fontId="40" fillId="4" borderId="5" xfId="0" applyNumberFormat="1" applyFont="1" applyFill="1" applyBorder="1" applyAlignment="1">
      <alignment horizontal="right"/>
    </xf>
    <xf numFmtId="1" fontId="40" fillId="2" borderId="16" xfId="0" applyNumberFormat="1" applyFont="1" applyFill="1" applyBorder="1" applyAlignment="1">
      <alignment horizontal="right"/>
    </xf>
    <xf numFmtId="1" fontId="40" fillId="2" borderId="13" xfId="0" applyNumberFormat="1" applyFont="1" applyFill="1" applyBorder="1" applyAlignment="1">
      <alignment horizontal="right"/>
    </xf>
    <xf numFmtId="1" fontId="40" fillId="4" borderId="5" xfId="0" applyNumberFormat="1" applyFont="1" applyFill="1" applyBorder="1" applyAlignment="1">
      <alignment horizontal="right"/>
    </xf>
    <xf numFmtId="0" fontId="38" fillId="0" borderId="0" xfId="1" applyFont="1" applyFill="1" applyAlignment="1" applyProtection="1"/>
    <xf numFmtId="0" fontId="38" fillId="0" borderId="0" xfId="1" applyFont="1" applyFill="1" applyAlignment="1" applyProtection="1">
      <alignment horizontal="left" vertical="center" wrapText="1"/>
    </xf>
    <xf numFmtId="165" fontId="23" fillId="2" borderId="13" xfId="0" applyNumberFormat="1" applyFont="1" applyFill="1" applyBorder="1" applyAlignment="1">
      <alignment vertical="top" wrapText="1"/>
    </xf>
    <xf numFmtId="170" fontId="0" fillId="0" borderId="0" xfId="0" applyNumberFormat="1"/>
    <xf numFmtId="170" fontId="0" fillId="4" borderId="0" xfId="0" applyNumberFormat="1" applyFill="1"/>
    <xf numFmtId="0" fontId="24" fillId="3" borderId="13" xfId="0" applyFont="1" applyFill="1" applyBorder="1"/>
    <xf numFmtId="165" fontId="0" fillId="0" borderId="13" xfId="0" applyNumberFormat="1" applyBorder="1"/>
    <xf numFmtId="165" fontId="0" fillId="4" borderId="4" xfId="0" applyNumberFormat="1" applyFill="1" applyBorder="1"/>
    <xf numFmtId="165" fontId="0" fillId="0" borderId="4" xfId="0" applyNumberFormat="1" applyBorder="1"/>
    <xf numFmtId="0" fontId="40" fillId="15" borderId="6" xfId="0" applyFont="1" applyFill="1" applyBorder="1"/>
    <xf numFmtId="0" fontId="23" fillId="0" borderId="0" xfId="0" applyFont="1" applyAlignment="1">
      <alignment wrapText="1"/>
    </xf>
    <xf numFmtId="172" fontId="23" fillId="0" borderId="15" xfId="0" applyNumberFormat="1" applyFont="1" applyBorder="1"/>
    <xf numFmtId="0" fontId="59" fillId="0" borderId="15" xfId="0" applyFont="1" applyBorder="1" applyAlignment="1">
      <alignment horizontal="right" vertical="center"/>
    </xf>
    <xf numFmtId="0" fontId="35" fillId="2" borderId="0" xfId="0" applyFont="1" applyFill="1" applyAlignment="1">
      <alignment vertical="top" wrapText="1"/>
    </xf>
    <xf numFmtId="172" fontId="0" fillId="0" borderId="0" xfId="0" applyNumberFormat="1"/>
    <xf numFmtId="3" fontId="40" fillId="4" borderId="5" xfId="0" applyNumberFormat="1" applyFont="1" applyFill="1" applyBorder="1" applyAlignment="1">
      <alignment horizontal="right"/>
    </xf>
    <xf numFmtId="9" fontId="0" fillId="0" borderId="0" xfId="0" applyNumberFormat="1"/>
    <xf numFmtId="166" fontId="0" fillId="0" borderId="0" xfId="0" applyNumberFormat="1"/>
    <xf numFmtId="0" fontId="46" fillId="0" borderId="6" xfId="0" applyFont="1" applyBorder="1" applyAlignment="1">
      <alignment horizontal="center" vertical="top" wrapText="1"/>
    </xf>
    <xf numFmtId="0" fontId="0" fillId="0" borderId="15" xfId="0" applyBorder="1" applyAlignment="1">
      <alignment vertical="center"/>
    </xf>
    <xf numFmtId="0" fontId="23" fillId="2" borderId="15" xfId="0" applyFont="1" applyFill="1" applyBorder="1" applyAlignment="1">
      <alignment horizontal="left" vertical="center" wrapText="1"/>
    </xf>
    <xf numFmtId="0" fontId="40" fillId="3" borderId="15" xfId="0" applyFont="1" applyFill="1" applyBorder="1" applyAlignment="1">
      <alignment horizontal="left"/>
    </xf>
    <xf numFmtId="0" fontId="40" fillId="2" borderId="15" xfId="0" applyFont="1" applyFill="1" applyBorder="1" applyAlignment="1">
      <alignment wrapText="1"/>
    </xf>
    <xf numFmtId="0" fontId="37" fillId="0" borderId="0" xfId="0" applyFont="1" applyAlignment="1">
      <alignment horizontal="left"/>
    </xf>
    <xf numFmtId="0" fontId="40" fillId="0" borderId="4" xfId="0" applyFont="1" applyBorder="1" applyAlignment="1">
      <alignment horizontal="left" vertical="center" wrapText="1"/>
    </xf>
    <xf numFmtId="0" fontId="40" fillId="4" borderId="5" xfId="0" applyFont="1" applyFill="1" applyBorder="1" applyAlignment="1">
      <alignment horizontal="left" vertical="center" wrapText="1"/>
    </xf>
    <xf numFmtId="0" fontId="40" fillId="0" borderId="13" xfId="0" applyFont="1" applyBorder="1" applyAlignment="1">
      <alignment vertical="center"/>
    </xf>
    <xf numFmtId="1" fontId="40" fillId="4" borderId="4" xfId="0" applyNumberFormat="1" applyFont="1" applyFill="1" applyBorder="1" applyAlignment="1">
      <alignment horizontal="right" vertical="center"/>
    </xf>
    <xf numFmtId="1" fontId="40" fillId="0" borderId="4" xfId="0" applyNumberFormat="1" applyFont="1" applyBorder="1" applyAlignment="1">
      <alignment horizontal="right" vertical="center"/>
    </xf>
    <xf numFmtId="0" fontId="40" fillId="0" borderId="4" xfId="0" applyFont="1" applyBorder="1" applyAlignment="1">
      <alignment vertical="center"/>
    </xf>
    <xf numFmtId="1" fontId="40" fillId="4" borderId="5" xfId="0" applyNumberFormat="1" applyFont="1" applyFill="1" applyBorder="1" applyAlignment="1">
      <alignment horizontal="right" vertical="center"/>
    </xf>
    <xf numFmtId="0" fontId="40" fillId="4" borderId="5" xfId="0" applyFont="1" applyFill="1" applyBorder="1" applyAlignment="1">
      <alignment vertical="center"/>
    </xf>
    <xf numFmtId="0" fontId="52" fillId="2" borderId="0" xfId="0" applyFont="1" applyFill="1" applyAlignment="1">
      <alignment vertical="center"/>
    </xf>
    <xf numFmtId="2" fontId="66" fillId="2" borderId="0" xfId="90" applyNumberFormat="1" applyFont="1" applyFill="1"/>
    <xf numFmtId="0" fontId="66" fillId="2" borderId="0" xfId="90" applyFont="1" applyFill="1"/>
    <xf numFmtId="0" fontId="40" fillId="2" borderId="0" xfId="90" applyFont="1" applyFill="1"/>
    <xf numFmtId="0" fontId="53" fillId="2" borderId="0" xfId="90" applyFont="1" applyFill="1"/>
    <xf numFmtId="0" fontId="40" fillId="2" borderId="0" xfId="90" applyFont="1" applyFill="1" applyAlignment="1">
      <alignment horizontal="center" wrapText="1"/>
    </xf>
    <xf numFmtId="2" fontId="40" fillId="2" borderId="0" xfId="90" applyNumberFormat="1" applyFont="1" applyFill="1" applyAlignment="1">
      <alignment wrapText="1"/>
    </xf>
    <xf numFmtId="0" fontId="40" fillId="2" borderId="0" xfId="90" applyFont="1" applyFill="1" applyAlignment="1">
      <alignment wrapText="1"/>
    </xf>
    <xf numFmtId="2" fontId="40" fillId="2" borderId="0" xfId="90" applyNumberFormat="1" applyFont="1" applyFill="1"/>
    <xf numFmtId="0" fontId="67" fillId="2" borderId="0" xfId="90" applyFont="1" applyFill="1"/>
    <xf numFmtId="2" fontId="67" fillId="2" borderId="0" xfId="90" applyNumberFormat="1" applyFont="1" applyFill="1"/>
    <xf numFmtId="1" fontId="40" fillId="2" borderId="0" xfId="90" applyNumberFormat="1" applyFont="1" applyFill="1"/>
    <xf numFmtId="0" fontId="40" fillId="2" borderId="13" xfId="0" applyFont="1" applyFill="1" applyBorder="1" applyAlignment="1">
      <alignment vertical="center"/>
    </xf>
    <xf numFmtId="9" fontId="0" fillId="0" borderId="0" xfId="6" applyFont="1"/>
    <xf numFmtId="166" fontId="0" fillId="0" borderId="0" xfId="6" applyNumberFormat="1" applyFont="1"/>
    <xf numFmtId="2" fontId="0" fillId="0" borderId="0" xfId="0" applyNumberFormat="1"/>
    <xf numFmtId="0" fontId="53" fillId="2" borderId="0" xfId="36" applyFont="1" applyFill="1"/>
    <xf numFmtId="0" fontId="40" fillId="2" borderId="0" xfId="36" applyFont="1" applyFill="1"/>
    <xf numFmtId="0" fontId="23" fillId="2" borderId="0" xfId="36" applyFill="1"/>
    <xf numFmtId="0" fontId="24" fillId="3" borderId="15" xfId="36" applyFont="1" applyFill="1" applyBorder="1"/>
    <xf numFmtId="17" fontId="24" fillId="3" borderId="15" xfId="36" applyNumberFormat="1" applyFont="1" applyFill="1" applyBorder="1" applyAlignment="1">
      <alignment horizontal="right"/>
    </xf>
    <xf numFmtId="0" fontId="30" fillId="2" borderId="0" xfId="36" applyFont="1" applyFill="1"/>
    <xf numFmtId="0" fontId="69" fillId="2" borderId="0" xfId="36" applyFont="1" applyFill="1"/>
    <xf numFmtId="0" fontId="70" fillId="0" borderId="0" xfId="0" applyFont="1" applyAlignment="1">
      <alignment vertical="center"/>
    </xf>
    <xf numFmtId="17" fontId="70" fillId="0" borderId="0" xfId="0" applyNumberFormat="1" applyFont="1" applyAlignment="1">
      <alignment horizontal="right" vertical="center"/>
    </xf>
    <xf numFmtId="0" fontId="70" fillId="0" borderId="0" xfId="0" applyFont="1" applyAlignment="1">
      <alignment horizontal="right" vertical="center"/>
    </xf>
    <xf numFmtId="0" fontId="65" fillId="0" borderId="0" xfId="0" applyFont="1"/>
    <xf numFmtId="0" fontId="40" fillId="2" borderId="0" xfId="36" applyFont="1" applyFill="1" applyAlignment="1">
      <alignment horizontal="right"/>
    </xf>
    <xf numFmtId="0" fontId="23" fillId="0" borderId="0" xfId="36"/>
    <xf numFmtId="0" fontId="38" fillId="0" borderId="0" xfId="1" applyFont="1" applyFill="1" applyAlignment="1" applyProtection="1">
      <alignment vertical="top"/>
    </xf>
    <xf numFmtId="0" fontId="39" fillId="2" borderId="0" xfId="0" applyFont="1" applyFill="1" applyAlignment="1">
      <alignment vertical="top"/>
    </xf>
    <xf numFmtId="0" fontId="24" fillId="3" borderId="15" xfId="0" applyFont="1" applyFill="1" applyBorder="1" applyAlignment="1">
      <alignment horizontal="right" wrapText="1"/>
    </xf>
    <xf numFmtId="0" fontId="72" fillId="2" borderId="0" xfId="0" applyFont="1" applyFill="1" applyAlignment="1">
      <alignment vertical="center"/>
    </xf>
    <xf numFmtId="0" fontId="73" fillId="2" borderId="0" xfId="0" applyFont="1" applyFill="1"/>
    <xf numFmtId="0" fontId="42" fillId="3" borderId="14" xfId="12" applyFont="1" applyFill="1" applyBorder="1" applyAlignment="1">
      <alignment horizontal="left"/>
    </xf>
    <xf numFmtId="0" fontId="40" fillId="0" borderId="0" xfId="0" applyFont="1" applyAlignment="1">
      <alignment horizontal="right" vertical="center"/>
    </xf>
    <xf numFmtId="0" fontId="23" fillId="2" borderId="0" xfId="90" applyFont="1" applyFill="1"/>
    <xf numFmtId="0" fontId="75" fillId="2" borderId="0" xfId="90" applyFont="1" applyFill="1"/>
    <xf numFmtId="2" fontId="75" fillId="2" borderId="0" xfId="90" applyNumberFormat="1" applyFont="1" applyFill="1"/>
    <xf numFmtId="0" fontId="24" fillId="0" borderId="0" xfId="0" applyFont="1" applyAlignment="1">
      <alignment horizontal="right" vertical="center"/>
    </xf>
    <xf numFmtId="3" fontId="40" fillId="0" borderId="0" xfId="12" applyNumberFormat="1" applyFont="1" applyAlignment="1">
      <alignment horizontal="right"/>
    </xf>
    <xf numFmtId="3" fontId="40" fillId="0" borderId="0" xfId="0" applyNumberFormat="1" applyFont="1" applyAlignment="1">
      <alignment horizontal="right"/>
    </xf>
    <xf numFmtId="0" fontId="40" fillId="0" borderId="0" xfId="13" applyFont="1" applyAlignment="1">
      <alignment horizontal="right" vertical="center"/>
    </xf>
    <xf numFmtId="0" fontId="23" fillId="0" borderId="0" xfId="13" applyFont="1" applyAlignment="1">
      <alignment horizontal="right" vertical="center"/>
    </xf>
    <xf numFmtId="0" fontId="23" fillId="0" borderId="0" xfId="0" applyFont="1" applyAlignment="1">
      <alignment horizontal="right" vertical="center"/>
    </xf>
    <xf numFmtId="0" fontId="0" fillId="3" borderId="15" xfId="0" applyFill="1" applyBorder="1"/>
    <xf numFmtId="0" fontId="24" fillId="0" borderId="0" xfId="0" applyFont="1" applyAlignment="1">
      <alignment horizontal="right"/>
    </xf>
    <xf numFmtId="166" fontId="40" fillId="0" borderId="0" xfId="13" applyNumberFormat="1" applyFont="1" applyAlignment="1">
      <alignment horizontal="right" vertical="center"/>
    </xf>
    <xf numFmtId="0" fontId="40" fillId="3" borderId="15" xfId="0" applyFont="1" applyFill="1" applyBorder="1" applyAlignment="1">
      <alignment horizontal="center" vertical="center"/>
    </xf>
    <xf numFmtId="171" fontId="23" fillId="0" borderId="0" xfId="9" applyNumberFormat="1" applyFont="1" applyFill="1" applyBorder="1" applyAlignment="1">
      <alignment horizontal="right" vertical="center" wrapText="1"/>
    </xf>
    <xf numFmtId="171" fontId="23" fillId="0" borderId="0" xfId="2" applyNumberFormat="1" applyFont="1" applyFill="1" applyBorder="1" applyAlignment="1">
      <alignment horizontal="right" vertical="center" wrapText="1"/>
    </xf>
    <xf numFmtId="171" fontId="40" fillId="0" borderId="0" xfId="12" applyNumberFormat="1" applyFont="1" applyAlignment="1">
      <alignment horizontal="right" vertical="center"/>
    </xf>
    <xf numFmtId="171" fontId="40" fillId="0" borderId="0" xfId="0" applyNumberFormat="1" applyFont="1" applyAlignment="1">
      <alignment horizontal="right" vertical="center"/>
    </xf>
    <xf numFmtId="1" fontId="40" fillId="0" borderId="0" xfId="0" applyNumberFormat="1" applyFont="1" applyAlignment="1">
      <alignment horizontal="right" vertical="center"/>
    </xf>
    <xf numFmtId="0" fontId="40" fillId="0" borderId="0" xfId="0" applyFont="1" applyAlignment="1">
      <alignment vertical="center"/>
    </xf>
    <xf numFmtId="0" fontId="40" fillId="2" borderId="13" xfId="0" applyFont="1" applyFill="1" applyBorder="1" applyAlignment="1">
      <alignment horizontal="left" vertical="center" wrapText="1"/>
    </xf>
    <xf numFmtId="1" fontId="40" fillId="2" borderId="13" xfId="0" applyNumberFormat="1" applyFont="1" applyFill="1" applyBorder="1" applyAlignment="1">
      <alignment horizontal="right" vertical="center"/>
    </xf>
    <xf numFmtId="171" fontId="23" fillId="0" borderId="0" xfId="43" applyNumberFormat="1" applyFont="1" applyFill="1" applyBorder="1" applyAlignment="1">
      <alignment horizontal="right" vertical="center" wrapText="1"/>
    </xf>
    <xf numFmtId="0" fontId="33" fillId="0" borderId="0" xfId="0" applyFont="1" applyAlignment="1">
      <alignment horizontal="right"/>
    </xf>
    <xf numFmtId="171" fontId="24" fillId="0" borderId="0" xfId="9" applyNumberFormat="1" applyFont="1" applyFill="1" applyBorder="1" applyAlignment="1">
      <alignment horizontal="right" vertical="center" wrapText="1"/>
    </xf>
    <xf numFmtId="171" fontId="24" fillId="0" borderId="0" xfId="43" applyNumberFormat="1" applyFont="1" applyFill="1" applyBorder="1" applyAlignment="1">
      <alignment horizontal="right" vertical="center" wrapText="1"/>
    </xf>
    <xf numFmtId="165" fontId="23" fillId="0" borderId="0" xfId="9" applyNumberFormat="1" applyFont="1" applyFill="1" applyBorder="1" applyAlignment="1">
      <alignment horizontal="right" vertical="center" wrapText="1"/>
    </xf>
    <xf numFmtId="165" fontId="23" fillId="0" borderId="0" xfId="2" applyNumberFormat="1" applyFont="1" applyFill="1" applyBorder="1" applyAlignment="1">
      <alignment horizontal="right" vertical="center" wrapText="1"/>
    </xf>
    <xf numFmtId="0" fontId="59" fillId="0" borderId="0" xfId="0" applyFont="1" applyAlignment="1">
      <alignment horizontal="right" vertical="center"/>
    </xf>
    <xf numFmtId="172" fontId="23" fillId="0" borderId="0" xfId="0" applyNumberFormat="1" applyFont="1"/>
    <xf numFmtId="165" fontId="40" fillId="0" borderId="0" xfId="0" applyNumberFormat="1" applyFont="1" applyAlignment="1">
      <alignment vertical="center"/>
    </xf>
    <xf numFmtId="0" fontId="32" fillId="2" borderId="13" xfId="0" applyFont="1" applyFill="1" applyBorder="1" applyAlignment="1">
      <alignment vertical="center" wrapText="1"/>
    </xf>
    <xf numFmtId="165" fontId="40" fillId="0" borderId="0" xfId="0" applyNumberFormat="1" applyFont="1" applyAlignment="1">
      <alignment horizontal="right" vertical="center"/>
    </xf>
    <xf numFmtId="165" fontId="24" fillId="0" borderId="0" xfId="0" applyNumberFormat="1" applyFont="1" applyAlignment="1">
      <alignment horizontal="right" vertical="center"/>
    </xf>
    <xf numFmtId="0" fontId="74" fillId="0" borderId="0" xfId="0" applyFont="1" applyAlignment="1">
      <alignment horizontal="center" wrapText="1"/>
    </xf>
    <xf numFmtId="0" fontId="41" fillId="0" borderId="15" xfId="0" applyFont="1" applyBorder="1" applyAlignment="1">
      <alignment vertical="center"/>
    </xf>
    <xf numFmtId="0" fontId="40" fillId="0" borderId="15" xfId="0" applyFont="1" applyBorder="1" applyAlignment="1">
      <alignment vertical="center" wrapText="1"/>
    </xf>
    <xf numFmtId="0" fontId="40" fillId="0" borderId="15" xfId="0" applyFont="1" applyBorder="1" applyAlignment="1">
      <alignment horizontal="center" vertical="center" wrapText="1"/>
    </xf>
    <xf numFmtId="0" fontId="63" fillId="2" borderId="15" xfId="0" applyFont="1" applyFill="1" applyBorder="1" applyAlignment="1">
      <alignment horizontal="center" vertical="center" wrapText="1"/>
    </xf>
    <xf numFmtId="0" fontId="42" fillId="0" borderId="15" xfId="0" applyFont="1" applyBorder="1" applyAlignment="1">
      <alignment vertical="center"/>
    </xf>
    <xf numFmtId="0" fontId="72" fillId="0" borderId="15" xfId="0" applyFont="1" applyBorder="1" applyAlignment="1">
      <alignment horizontal="center" vertical="center" wrapText="1"/>
    </xf>
    <xf numFmtId="0" fontId="40" fillId="0" borderId="15" xfId="0" applyFont="1" applyBorder="1" applyAlignment="1">
      <alignment vertical="center"/>
    </xf>
    <xf numFmtId="0" fontId="24" fillId="3" borderId="15" xfId="0" applyFont="1" applyFill="1" applyBorder="1" applyAlignment="1">
      <alignment horizontal="center" vertical="center"/>
    </xf>
    <xf numFmtId="168" fontId="23" fillId="0" borderId="0" xfId="0" applyNumberFormat="1" applyFont="1" applyAlignment="1">
      <alignment horizontal="left"/>
    </xf>
    <xf numFmtId="0" fontId="23" fillId="0" borderId="0" xfId="0" applyFont="1" applyAlignment="1">
      <alignment horizontal="left"/>
    </xf>
    <xf numFmtId="170" fontId="23" fillId="2" borderId="0" xfId="0" applyNumberFormat="1" applyFont="1" applyFill="1" applyAlignment="1">
      <alignment horizontal="right" vertical="center" wrapText="1"/>
    </xf>
    <xf numFmtId="3" fontId="23" fillId="2" borderId="4" xfId="0" applyNumberFormat="1" applyFont="1" applyFill="1" applyBorder="1" applyAlignment="1" applyProtection="1">
      <alignment horizontal="left"/>
      <protection hidden="1"/>
    </xf>
    <xf numFmtId="0" fontId="24" fillId="2" borderId="0" xfId="0" applyFont="1" applyFill="1" applyAlignment="1">
      <alignment horizontal="right" vertical="center"/>
    </xf>
    <xf numFmtId="3" fontId="40" fillId="2" borderId="0" xfId="0" applyNumberFormat="1" applyFont="1" applyFill="1" applyAlignment="1">
      <alignment horizontal="right" vertical="center"/>
    </xf>
    <xf numFmtId="3" fontId="23" fillId="2" borderId="0" xfId="0" applyNumberFormat="1" applyFont="1" applyFill="1" applyAlignment="1" applyProtection="1">
      <alignment horizontal="right" vertical="center"/>
      <protection hidden="1"/>
    </xf>
    <xf numFmtId="3" fontId="24" fillId="2" borderId="0" xfId="0" applyNumberFormat="1" applyFont="1" applyFill="1" applyAlignment="1">
      <alignment horizontal="right" vertical="center"/>
    </xf>
    <xf numFmtId="0" fontId="24" fillId="2" borderId="0" xfId="0" applyFont="1" applyFill="1" applyAlignment="1">
      <alignment horizontal="right"/>
    </xf>
    <xf numFmtId="0" fontId="23" fillId="2" borderId="4" xfId="0" applyFont="1" applyFill="1" applyBorder="1" applyAlignment="1">
      <alignment horizontal="left" vertical="center" wrapText="1"/>
    </xf>
    <xf numFmtId="165" fontId="23" fillId="2" borderId="13" xfId="43" applyNumberFormat="1" applyFont="1" applyFill="1" applyBorder="1" applyAlignment="1">
      <alignment horizontal="right" vertical="center" wrapText="1"/>
    </xf>
    <xf numFmtId="165" fontId="23" fillId="4" borderId="4" xfId="43" applyNumberFormat="1" applyFont="1" applyFill="1" applyBorder="1" applyAlignment="1">
      <alignment horizontal="right" vertical="center" wrapText="1"/>
    </xf>
    <xf numFmtId="165" fontId="23" fillId="2" borderId="4" xfId="43" applyNumberFormat="1" applyFont="1" applyFill="1" applyBorder="1" applyAlignment="1">
      <alignment horizontal="right" vertical="center" wrapText="1"/>
    </xf>
    <xf numFmtId="0" fontId="37" fillId="2" borderId="0" xfId="97" applyFont="1" applyFill="1"/>
    <xf numFmtId="0" fontId="7" fillId="2" borderId="0" xfId="97" applyFill="1"/>
    <xf numFmtId="0" fontId="7" fillId="0" borderId="0" xfId="97"/>
    <xf numFmtId="0" fontId="30" fillId="2" borderId="0" xfId="97" applyFont="1" applyFill="1"/>
    <xf numFmtId="0" fontId="40" fillId="2" borderId="0" xfId="97" applyFont="1" applyFill="1"/>
    <xf numFmtId="0" fontId="23" fillId="2" borderId="0" xfId="97" applyFont="1" applyFill="1" applyAlignment="1">
      <alignment horizontal="right"/>
    </xf>
    <xf numFmtId="0" fontId="40" fillId="0" borderId="0" xfId="97" applyFont="1"/>
    <xf numFmtId="0" fontId="52" fillId="2" borderId="0" xfId="97" applyFont="1" applyFill="1"/>
    <xf numFmtId="0" fontId="51" fillId="2" borderId="0" xfId="97" applyFont="1" applyFill="1"/>
    <xf numFmtId="0" fontId="23" fillId="0" borderId="0" xfId="97" applyFont="1" applyAlignment="1">
      <alignment horizontal="right"/>
    </xf>
    <xf numFmtId="0" fontId="24" fillId="3" borderId="15" xfId="97" applyFont="1" applyFill="1" applyBorder="1" applyAlignment="1">
      <alignment horizontal="center"/>
    </xf>
    <xf numFmtId="0" fontId="24" fillId="3" borderId="15" xfId="97" applyFont="1" applyFill="1" applyBorder="1" applyAlignment="1">
      <alignment horizontal="right" vertical="center"/>
    </xf>
    <xf numFmtId="0" fontId="40" fillId="2" borderId="4" xfId="97" applyFont="1" applyFill="1" applyBorder="1" applyAlignment="1">
      <alignment horizontal="left"/>
    </xf>
    <xf numFmtId="3" fontId="40" fillId="2" borderId="4" xfId="97" applyNumberFormat="1" applyFont="1" applyFill="1" applyBorder="1" applyAlignment="1">
      <alignment horizontal="right"/>
    </xf>
    <xf numFmtId="0" fontId="23" fillId="4" borderId="4" xfId="97" applyFont="1" applyFill="1" applyBorder="1" applyAlignment="1">
      <alignment horizontal="left"/>
    </xf>
    <xf numFmtId="3" fontId="40" fillId="4" borderId="4" xfId="97" applyNumberFormat="1" applyFont="1" applyFill="1" applyBorder="1" applyAlignment="1">
      <alignment horizontal="right"/>
    </xf>
    <xf numFmtId="0" fontId="23" fillId="2" borderId="4" xfId="97" applyFont="1" applyFill="1" applyBorder="1" applyAlignment="1">
      <alignment horizontal="left"/>
    </xf>
    <xf numFmtId="0" fontId="24" fillId="3" borderId="20" xfId="97" applyFont="1" applyFill="1" applyBorder="1" applyAlignment="1">
      <alignment horizontal="right" vertical="center"/>
    </xf>
    <xf numFmtId="0" fontId="24" fillId="3" borderId="21" xfId="97" applyFont="1" applyFill="1" applyBorder="1" applyAlignment="1">
      <alignment horizontal="right" vertical="center"/>
    </xf>
    <xf numFmtId="0" fontId="24" fillId="3" borderId="15" xfId="97" applyFont="1" applyFill="1" applyBorder="1" applyAlignment="1">
      <alignment horizontal="right" vertical="top"/>
    </xf>
    <xf numFmtId="0" fontId="37" fillId="2" borderId="4" xfId="97" applyFont="1" applyFill="1" applyBorder="1"/>
    <xf numFmtId="0" fontId="7" fillId="2" borderId="4" xfId="97" applyFill="1" applyBorder="1"/>
    <xf numFmtId="0" fontId="7" fillId="2" borderId="1" xfId="97" applyFill="1" applyBorder="1"/>
    <xf numFmtId="0" fontId="24" fillId="3" borderId="15" xfId="97" applyFont="1" applyFill="1" applyBorder="1" applyAlignment="1">
      <alignment horizontal="left" vertical="center"/>
    </xf>
    <xf numFmtId="0" fontId="24" fillId="3" borderId="21" xfId="97" applyFont="1" applyFill="1" applyBorder="1" applyAlignment="1">
      <alignment horizontal="right" vertical="top"/>
    </xf>
    <xf numFmtId="0" fontId="24" fillId="2" borderId="0" xfId="97" applyFont="1" applyFill="1" applyAlignment="1">
      <alignment horizontal="right" vertical="center"/>
    </xf>
    <xf numFmtId="1" fontId="40" fillId="2" borderId="17" xfId="97" applyNumberFormat="1" applyFont="1" applyFill="1" applyBorder="1" applyAlignment="1">
      <alignment horizontal="right"/>
    </xf>
    <xf numFmtId="3" fontId="52" fillId="2" borderId="0" xfId="0" applyNumberFormat="1" applyFont="1" applyFill="1" applyAlignment="1">
      <alignment horizontal="left" vertical="center"/>
    </xf>
    <xf numFmtId="1" fontId="40" fillId="2" borderId="0" xfId="98" applyNumberFormat="1" applyFont="1" applyFill="1" applyBorder="1" applyAlignment="1">
      <alignment horizontal="right" vertical="center"/>
    </xf>
    <xf numFmtId="3" fontId="23" fillId="2" borderId="0" xfId="0" applyNumberFormat="1" applyFont="1" applyFill="1" applyAlignment="1">
      <alignment horizontal="left" vertical="center"/>
    </xf>
    <xf numFmtId="1" fontId="0" fillId="4" borderId="4" xfId="0" applyNumberFormat="1" applyFill="1" applyBorder="1"/>
    <xf numFmtId="1" fontId="40" fillId="4" borderId="22" xfId="97" applyNumberFormat="1" applyFont="1" applyFill="1" applyBorder="1" applyAlignment="1">
      <alignment horizontal="right"/>
    </xf>
    <xf numFmtId="1" fontId="40" fillId="4" borderId="17" xfId="97" applyNumberFormat="1" applyFont="1" applyFill="1" applyBorder="1" applyAlignment="1">
      <alignment horizontal="right"/>
    </xf>
    <xf numFmtId="3" fontId="23" fillId="2" borderId="0" xfId="0" applyNumberFormat="1" applyFont="1" applyFill="1" applyAlignment="1" applyProtection="1">
      <alignment horizontal="left" vertical="center"/>
      <protection hidden="1"/>
    </xf>
    <xf numFmtId="3" fontId="52" fillId="2" borderId="0" xfId="0" applyNumberFormat="1" applyFont="1" applyFill="1" applyAlignment="1" applyProtection="1">
      <alignment horizontal="left" vertical="center"/>
      <protection hidden="1"/>
    </xf>
    <xf numFmtId="1" fontId="23" fillId="2" borderId="0" xfId="98" applyNumberFormat="1" applyFont="1" applyFill="1" applyBorder="1" applyAlignment="1" applyProtection="1">
      <alignment horizontal="right" vertical="center"/>
      <protection hidden="1"/>
    </xf>
    <xf numFmtId="1" fontId="40" fillId="2" borderId="22" xfId="97" applyNumberFormat="1" applyFont="1" applyFill="1" applyBorder="1" applyAlignment="1">
      <alignment horizontal="right"/>
    </xf>
    <xf numFmtId="0" fontId="24" fillId="2" borderId="5" xfId="97" applyFont="1" applyFill="1" applyBorder="1" applyAlignment="1">
      <alignment horizontal="left" wrapText="1"/>
    </xf>
    <xf numFmtId="3" fontId="24" fillId="2" borderId="18" xfId="97" applyNumberFormat="1" applyFont="1" applyFill="1" applyBorder="1" applyAlignment="1">
      <alignment horizontal="right" vertical="center"/>
    </xf>
    <xf numFmtId="3" fontId="40" fillId="2" borderId="0" xfId="0" applyNumberFormat="1" applyFont="1" applyFill="1" applyAlignment="1">
      <alignment horizontal="left" vertical="center"/>
    </xf>
    <xf numFmtId="1" fontId="40" fillId="2" borderId="0" xfId="97" applyNumberFormat="1" applyFont="1" applyFill="1" applyAlignment="1">
      <alignment horizontal="right"/>
    </xf>
    <xf numFmtId="0" fontId="52" fillId="0" borderId="0" xfId="0" applyFont="1"/>
    <xf numFmtId="0" fontId="76" fillId="2" borderId="0" xfId="0" applyFont="1" applyFill="1" applyAlignment="1">
      <alignment horizontal="right"/>
    </xf>
    <xf numFmtId="3" fontId="23" fillId="4" borderId="17" xfId="0" applyNumberFormat="1" applyFont="1" applyFill="1" applyBorder="1" applyAlignment="1" applyProtection="1">
      <alignment horizontal="right" vertical="center"/>
      <protection hidden="1"/>
    </xf>
    <xf numFmtId="3" fontId="40" fillId="2" borderId="17" xfId="0" applyNumberFormat="1" applyFont="1" applyFill="1" applyBorder="1" applyAlignment="1">
      <alignment horizontal="right" vertical="center"/>
    </xf>
    <xf numFmtId="3" fontId="23" fillId="2" borderId="17" xfId="0" applyNumberFormat="1" applyFont="1" applyFill="1" applyBorder="1" applyAlignment="1" applyProtection="1">
      <alignment horizontal="right" vertical="center"/>
      <protection hidden="1"/>
    </xf>
    <xf numFmtId="3" fontId="40" fillId="4" borderId="17" xfId="0" applyNumberFormat="1" applyFont="1" applyFill="1" applyBorder="1" applyAlignment="1">
      <alignment horizontal="right" vertical="center"/>
    </xf>
    <xf numFmtId="0" fontId="24" fillId="2" borderId="5" xfId="0" applyFont="1" applyFill="1" applyBorder="1" applyAlignment="1">
      <alignment horizontal="left" wrapText="1"/>
    </xf>
    <xf numFmtId="3" fontId="76" fillId="2" borderId="0" xfId="0" applyNumberFormat="1" applyFont="1" applyFill="1" applyAlignment="1">
      <alignment horizontal="right" vertical="center"/>
    </xf>
    <xf numFmtId="0" fontId="30" fillId="2" borderId="0" xfId="97" applyFont="1" applyFill="1" applyAlignment="1">
      <alignment horizontal="left"/>
    </xf>
    <xf numFmtId="165" fontId="0" fillId="0" borderId="5" xfId="0" applyNumberFormat="1" applyBorder="1"/>
    <xf numFmtId="0" fontId="23" fillId="0" borderId="0" xfId="0" applyFont="1" applyAlignment="1">
      <alignment horizontal="left" vertical="top" wrapText="1"/>
    </xf>
    <xf numFmtId="0" fontId="23" fillId="2" borderId="0" xfId="0" applyFont="1" applyFill="1" applyAlignment="1">
      <alignment horizontal="left" wrapText="1"/>
    </xf>
    <xf numFmtId="0" fontId="32" fillId="2" borderId="0" xfId="0" applyFont="1" applyFill="1" applyAlignment="1">
      <alignment vertical="top"/>
    </xf>
    <xf numFmtId="0" fontId="77" fillId="0" borderId="15" xfId="0" applyFont="1" applyBorder="1" applyAlignment="1">
      <alignment horizontal="center" vertical="center" wrapText="1"/>
    </xf>
    <xf numFmtId="0" fontId="77" fillId="0" borderId="15" xfId="0" applyFont="1" applyBorder="1" applyAlignment="1">
      <alignment vertical="center" wrapText="1"/>
    </xf>
    <xf numFmtId="0" fontId="77" fillId="0" borderId="15" xfId="0" applyFont="1" applyBorder="1" applyAlignment="1">
      <alignment horizontal="left" vertical="center" wrapText="1"/>
    </xf>
    <xf numFmtId="0" fontId="23" fillId="2" borderId="5" xfId="0" applyFont="1" applyFill="1" applyBorder="1" applyAlignment="1">
      <alignment horizontal="left" vertical="center" wrapText="1"/>
    </xf>
    <xf numFmtId="165" fontId="23" fillId="2" borderId="5" xfId="0" applyNumberFormat="1" applyFont="1" applyFill="1" applyBorder="1" applyAlignment="1">
      <alignment vertical="top" wrapText="1"/>
    </xf>
    <xf numFmtId="165" fontId="23" fillId="2" borderId="5" xfId="9" applyNumberFormat="1" applyFont="1" applyFill="1" applyBorder="1" applyAlignment="1">
      <alignment horizontal="right" vertical="center" wrapText="1"/>
    </xf>
    <xf numFmtId="165" fontId="23" fillId="2" borderId="5" xfId="43" applyNumberFormat="1" applyFont="1" applyFill="1" applyBorder="1" applyAlignment="1">
      <alignment horizontal="right" vertical="center" wrapText="1"/>
    </xf>
    <xf numFmtId="0" fontId="23" fillId="0" borderId="0" xfId="0" applyFont="1" applyAlignment="1">
      <alignment horizontal="center"/>
    </xf>
    <xf numFmtId="0" fontId="23" fillId="2" borderId="16" xfId="0" applyFont="1" applyFill="1" applyBorder="1"/>
    <xf numFmtId="3" fontId="40" fillId="2" borderId="13" xfId="36" applyNumberFormat="1" applyFont="1" applyFill="1" applyBorder="1" applyAlignment="1">
      <alignment horizontal="right" vertical="top" wrapText="1"/>
    </xf>
    <xf numFmtId="0" fontId="40" fillId="2" borderId="5" xfId="36" applyFont="1" applyFill="1" applyBorder="1" applyAlignment="1">
      <alignment horizontal="right" vertical="top" wrapText="1"/>
    </xf>
    <xf numFmtId="3" fontId="40" fillId="4" borderId="4" xfId="36" applyNumberFormat="1" applyFont="1" applyFill="1" applyBorder="1" applyAlignment="1">
      <alignment horizontal="right" vertical="top" wrapText="1"/>
    </xf>
    <xf numFmtId="0" fontId="40" fillId="4" borderId="5" xfId="36" applyFont="1" applyFill="1" applyBorder="1" applyAlignment="1">
      <alignment horizontal="right" vertical="top" wrapText="1"/>
    </xf>
    <xf numFmtId="0" fontId="40" fillId="2" borderId="13" xfId="36" applyFont="1" applyFill="1" applyBorder="1" applyAlignment="1">
      <alignment horizontal="right" vertical="top" wrapText="1"/>
    </xf>
    <xf numFmtId="170" fontId="40" fillId="2" borderId="13" xfId="2" applyNumberFormat="1" applyFont="1" applyFill="1" applyBorder="1" applyAlignment="1">
      <alignment horizontal="right" vertical="top" wrapText="1"/>
    </xf>
    <xf numFmtId="3" fontId="40" fillId="2" borderId="4" xfId="36" applyNumberFormat="1" applyFont="1" applyFill="1" applyBorder="1" applyAlignment="1">
      <alignment horizontal="right" vertical="top" wrapText="1"/>
    </xf>
    <xf numFmtId="3" fontId="42" fillId="4" borderId="4" xfId="36" applyNumberFormat="1" applyFont="1" applyFill="1" applyBorder="1" applyAlignment="1">
      <alignment horizontal="right" vertical="top" wrapText="1"/>
    </xf>
    <xf numFmtId="0" fontId="42" fillId="4" borderId="5" xfId="36" applyFont="1" applyFill="1" applyBorder="1" applyAlignment="1">
      <alignment horizontal="right" vertical="top" wrapText="1"/>
    </xf>
    <xf numFmtId="170" fontId="23" fillId="2" borderId="13" xfId="0" applyNumberFormat="1" applyFont="1" applyFill="1" applyBorder="1" applyAlignment="1">
      <alignment horizontal="right" vertical="center" wrapText="1"/>
    </xf>
    <xf numFmtId="1" fontId="0" fillId="0" borderId="15" xfId="0" applyNumberFormat="1" applyBorder="1"/>
    <xf numFmtId="1" fontId="40" fillId="0" borderId="15" xfId="0" applyNumberFormat="1" applyFont="1" applyBorder="1" applyAlignment="1">
      <alignment horizontal="right"/>
    </xf>
    <xf numFmtId="165" fontId="23" fillId="4" borderId="15" xfId="0" applyNumberFormat="1" applyFont="1" applyFill="1" applyBorder="1" applyAlignment="1">
      <alignment vertical="top"/>
    </xf>
    <xf numFmtId="165" fontId="23" fillId="2" borderId="15" xfId="0" applyNumberFormat="1" applyFont="1" applyFill="1" applyBorder="1" applyAlignment="1">
      <alignment vertical="top"/>
    </xf>
    <xf numFmtId="0" fontId="78" fillId="0" borderId="0" xfId="0" applyFont="1" applyAlignment="1">
      <alignment vertical="center"/>
    </xf>
    <xf numFmtId="0" fontId="71" fillId="4" borderId="15" xfId="0" applyFont="1" applyFill="1" applyBorder="1" applyAlignment="1">
      <alignment wrapText="1"/>
    </xf>
    <xf numFmtId="1" fontId="71" fillId="4" borderId="15" xfId="0" applyNumberFormat="1" applyFont="1" applyFill="1" applyBorder="1" applyAlignment="1">
      <alignment horizontal="right"/>
    </xf>
    <xf numFmtId="1" fontId="30" fillId="4" borderId="15" xfId="0" applyNumberFormat="1" applyFont="1" applyFill="1" applyBorder="1"/>
    <xf numFmtId="3" fontId="23" fillId="2" borderId="0" xfId="36" applyNumberFormat="1" applyFill="1"/>
    <xf numFmtId="0" fontId="23" fillId="0" borderId="0" xfId="36" applyAlignment="1">
      <alignment horizontal="right" wrapText="1"/>
    </xf>
    <xf numFmtId="3" fontId="24" fillId="4" borderId="0" xfId="36" applyNumberFormat="1" applyFont="1" applyFill="1"/>
    <xf numFmtId="0" fontId="23" fillId="4" borderId="0" xfId="36" applyFill="1" applyAlignment="1">
      <alignment horizontal="right" wrapText="1"/>
    </xf>
    <xf numFmtId="0" fontId="24" fillId="3" borderId="14" xfId="0" applyFont="1" applyFill="1" applyBorder="1" applyAlignment="1">
      <alignment horizontal="right" wrapText="1"/>
    </xf>
    <xf numFmtId="0" fontId="42" fillId="4" borderId="4" xfId="0" applyFont="1" applyFill="1" applyBorder="1"/>
    <xf numFmtId="3" fontId="23" fillId="2" borderId="4" xfId="36" applyNumberFormat="1" applyFill="1" applyBorder="1"/>
    <xf numFmtId="0" fontId="23" fillId="4" borderId="4" xfId="36" applyFill="1" applyBorder="1" applyAlignment="1">
      <alignment horizontal="right" wrapText="1"/>
    </xf>
    <xf numFmtId="0" fontId="23" fillId="0" borderId="4" xfId="36" applyBorder="1" applyAlignment="1">
      <alignment horizontal="right" wrapText="1"/>
    </xf>
    <xf numFmtId="3" fontId="24" fillId="4" borderId="4" xfId="36" applyNumberFormat="1" applyFont="1" applyFill="1" applyBorder="1"/>
    <xf numFmtId="0" fontId="24" fillId="0" borderId="0" xfId="0" applyFont="1" applyAlignment="1">
      <alignment horizontal="center" vertical="center" wrapText="1"/>
    </xf>
    <xf numFmtId="166" fontId="24" fillId="4" borderId="24" xfId="36" applyNumberFormat="1" applyFont="1" applyFill="1" applyBorder="1"/>
    <xf numFmtId="166" fontId="24" fillId="4" borderId="5" xfId="36" applyNumberFormat="1" applyFont="1" applyFill="1" applyBorder="1"/>
    <xf numFmtId="0" fontId="30" fillId="0" borderId="0" xfId="0" applyFont="1" applyAlignment="1">
      <alignment horizontal="left"/>
    </xf>
    <xf numFmtId="0" fontId="24" fillId="3" borderId="15" xfId="0" applyFont="1" applyFill="1" applyBorder="1" applyAlignment="1">
      <alignment vertical="center" wrapText="1"/>
    </xf>
    <xf numFmtId="0" fontId="23" fillId="0" borderId="15" xfId="0" applyFont="1" applyBorder="1" applyAlignment="1">
      <alignment vertical="center" wrapText="1"/>
    </xf>
    <xf numFmtId="0" fontId="23" fillId="4" borderId="15" xfId="0" applyFont="1" applyFill="1" applyBorder="1" applyAlignment="1">
      <alignment vertical="center" wrapText="1"/>
    </xf>
    <xf numFmtId="0" fontId="40" fillId="2" borderId="4" xfId="0" applyFont="1" applyFill="1" applyBorder="1" applyAlignment="1">
      <alignment vertical="center"/>
    </xf>
    <xf numFmtId="0" fontId="24" fillId="4" borderId="15" xfId="0" applyFont="1" applyFill="1" applyBorder="1" applyAlignment="1">
      <alignment vertical="center"/>
    </xf>
    <xf numFmtId="3" fontId="40" fillId="2" borderId="0" xfId="97" applyNumberFormat="1" applyFont="1" applyFill="1" applyAlignment="1">
      <alignment horizontal="right"/>
    </xf>
    <xf numFmtId="3" fontId="24" fillId="2" borderId="0" xfId="97" applyNumberFormat="1" applyFont="1" applyFill="1" applyAlignment="1">
      <alignment horizontal="right" vertical="center"/>
    </xf>
    <xf numFmtId="0" fontId="38" fillId="0" borderId="0" xfId="1" applyFont="1" applyFill="1" applyBorder="1" applyAlignment="1" applyProtection="1">
      <alignment vertical="top"/>
    </xf>
    <xf numFmtId="172" fontId="23" fillId="0" borderId="20" xfId="0" applyNumberFormat="1" applyFont="1" applyBorder="1"/>
    <xf numFmtId="1" fontId="40" fillId="2" borderId="0" xfId="12" applyNumberFormat="1" applyFont="1" applyFill="1" applyAlignment="1">
      <alignment vertical="center"/>
    </xf>
    <xf numFmtId="0" fontId="24" fillId="3" borderId="20" xfId="0" applyFont="1" applyFill="1" applyBorder="1"/>
    <xf numFmtId="1" fontId="40" fillId="2" borderId="0" xfId="12" applyNumberFormat="1" applyFont="1" applyFill="1" applyAlignment="1">
      <alignment horizontal="right" vertical="center"/>
    </xf>
    <xf numFmtId="0" fontId="40" fillId="8" borderId="15" xfId="0" applyFont="1" applyFill="1" applyBorder="1"/>
    <xf numFmtId="0" fontId="40" fillId="2" borderId="15" xfId="0" applyFont="1" applyFill="1" applyBorder="1"/>
    <xf numFmtId="0" fontId="40" fillId="9" borderId="15" xfId="0" applyFont="1" applyFill="1" applyBorder="1"/>
    <xf numFmtId="0" fontId="37" fillId="2" borderId="0" xfId="90" applyFont="1" applyFill="1"/>
    <xf numFmtId="0" fontId="23" fillId="2" borderId="0" xfId="90" applyFont="1" applyFill="1" applyAlignment="1">
      <alignment horizontal="center" wrapText="1"/>
    </xf>
    <xf numFmtId="2" fontId="23" fillId="2" borderId="0" xfId="90" applyNumberFormat="1" applyFont="1" applyFill="1" applyAlignment="1">
      <alignment wrapText="1"/>
    </xf>
    <xf numFmtId="0" fontId="23" fillId="2" borderId="0" xfId="90" applyFont="1" applyFill="1" applyAlignment="1">
      <alignment wrapText="1"/>
    </xf>
    <xf numFmtId="2" fontId="23" fillId="2" borderId="0" xfId="90" applyNumberFormat="1" applyFont="1" applyFill="1"/>
    <xf numFmtId="0" fontId="80" fillId="2" borderId="0" xfId="0" applyFont="1" applyFill="1" applyAlignment="1">
      <alignment horizontal="left" wrapText="1"/>
    </xf>
    <xf numFmtId="0" fontId="80" fillId="2" borderId="0" xfId="0" applyFont="1" applyFill="1" applyAlignment="1">
      <alignment horizontal="center" wrapText="1"/>
    </xf>
    <xf numFmtId="0" fontId="80" fillId="2" borderId="0" xfId="0" applyFont="1" applyFill="1" applyAlignment="1">
      <alignment horizontal="left" vertical="top" wrapText="1"/>
    </xf>
    <xf numFmtId="173" fontId="80" fillId="2" borderId="0" xfId="0" applyNumberFormat="1" applyFont="1" applyFill="1" applyAlignment="1">
      <alignment horizontal="right" vertical="top"/>
    </xf>
    <xf numFmtId="174" fontId="75" fillId="2" borderId="0" xfId="90" applyNumberFormat="1" applyFont="1" applyFill="1"/>
    <xf numFmtId="174" fontId="80" fillId="2" borderId="0" xfId="0" applyNumberFormat="1" applyFont="1" applyFill="1" applyAlignment="1">
      <alignment horizontal="right" vertical="top"/>
    </xf>
    <xf numFmtId="175" fontId="80" fillId="2" borderId="0" xfId="0" applyNumberFormat="1" applyFont="1" applyFill="1" applyAlignment="1">
      <alignment horizontal="right" vertical="top"/>
    </xf>
    <xf numFmtId="165" fontId="23" fillId="2" borderId="0" xfId="9" applyNumberFormat="1" applyFont="1" applyFill="1" applyBorder="1" applyAlignment="1">
      <alignment horizontal="right" vertical="center" wrapText="1"/>
    </xf>
    <xf numFmtId="0" fontId="42" fillId="3" borderId="15" xfId="0" applyFont="1" applyFill="1" applyBorder="1"/>
    <xf numFmtId="0" fontId="40" fillId="0" borderId="13" xfId="0" applyFont="1" applyBorder="1"/>
    <xf numFmtId="0" fontId="23" fillId="0" borderId="4" xfId="0" applyFont="1" applyBorder="1" applyAlignment="1">
      <alignment horizontal="left" vertical="center" wrapText="1"/>
    </xf>
    <xf numFmtId="3" fontId="23" fillId="0" borderId="4" xfId="0" applyNumberFormat="1" applyFont="1" applyBorder="1" applyAlignment="1" applyProtection="1">
      <alignment horizontal="left"/>
      <protection hidden="1"/>
    </xf>
    <xf numFmtId="0" fontId="24" fillId="0" borderId="5" xfId="97" applyFont="1" applyBorder="1" applyAlignment="1">
      <alignment horizontal="left" wrapText="1"/>
    </xf>
    <xf numFmtId="3" fontId="24" fillId="0" borderId="24" xfId="97" applyNumberFormat="1" applyFont="1" applyBorder="1" applyAlignment="1">
      <alignment horizontal="right" vertical="center"/>
    </xf>
    <xf numFmtId="3" fontId="24" fillId="0" borderId="18" xfId="97" applyNumberFormat="1" applyFont="1" applyBorder="1" applyAlignment="1">
      <alignment horizontal="right" vertical="center"/>
    </xf>
    <xf numFmtId="0" fontId="38" fillId="0" borderId="0" xfId="1" quotePrefix="1" applyFont="1" applyFill="1" applyAlignment="1" applyProtection="1">
      <alignment vertical="top"/>
    </xf>
    <xf numFmtId="0" fontId="37" fillId="0" borderId="0" xfId="1" applyFont="1" applyFill="1" applyAlignment="1" applyProtection="1"/>
    <xf numFmtId="0" fontId="39" fillId="0" borderId="0" xfId="0" applyFont="1" applyAlignment="1">
      <alignment vertical="top"/>
    </xf>
    <xf numFmtId="166" fontId="40" fillId="0" borderId="5" xfId="13" applyNumberFormat="1" applyFont="1" applyBorder="1" applyAlignment="1">
      <alignment horizontal="center" vertical="center"/>
    </xf>
    <xf numFmtId="0" fontId="39" fillId="2" borderId="0" xfId="0" applyFont="1" applyFill="1" applyAlignment="1">
      <alignment horizontal="left" wrapText="1"/>
    </xf>
    <xf numFmtId="1" fontId="23" fillId="2" borderId="13" xfId="0" applyNumberFormat="1" applyFont="1" applyFill="1" applyBorder="1" applyAlignment="1">
      <alignment horizontal="right" vertical="center" wrapText="1"/>
    </xf>
    <xf numFmtId="1" fontId="23" fillId="4" borderId="5" xfId="0" applyNumberFormat="1" applyFont="1" applyFill="1" applyBorder="1" applyAlignment="1">
      <alignment horizontal="right" vertical="center" wrapText="1"/>
    </xf>
    <xf numFmtId="0" fontId="0" fillId="0" borderId="0" xfId="0" applyAlignment="1">
      <alignment horizontal="center"/>
    </xf>
    <xf numFmtId="0" fontId="0" fillId="0" borderId="0" xfId="0" applyAlignment="1">
      <alignment horizontal="center" wrapText="1"/>
    </xf>
    <xf numFmtId="3" fontId="40" fillId="0" borderId="0" xfId="0" applyNumberFormat="1" applyFont="1"/>
    <xf numFmtId="3" fontId="40" fillId="2" borderId="0" xfId="0" applyNumberFormat="1" applyFont="1" applyFill="1" applyAlignment="1" applyProtection="1">
      <alignment horizontal="left" vertical="center"/>
      <protection hidden="1"/>
    </xf>
    <xf numFmtId="1" fontId="40" fillId="2" borderId="0" xfId="98" applyNumberFormat="1" applyFont="1" applyFill="1" applyBorder="1" applyAlignment="1" applyProtection="1">
      <alignment horizontal="right" vertical="center"/>
      <protection hidden="1"/>
    </xf>
    <xf numFmtId="3" fontId="40" fillId="2" borderId="0" xfId="0" applyNumberFormat="1" applyFont="1" applyFill="1" applyAlignment="1" applyProtection="1">
      <alignment horizontal="right" vertical="center"/>
      <protection hidden="1"/>
    </xf>
    <xf numFmtId="3" fontId="42" fillId="2" borderId="0" xfId="0" applyNumberFormat="1" applyFont="1" applyFill="1" applyAlignment="1">
      <alignment horizontal="right" vertical="center"/>
    </xf>
    <xf numFmtId="1" fontId="23" fillId="2" borderId="22" xfId="97" applyNumberFormat="1" applyFont="1" applyFill="1" applyBorder="1" applyAlignment="1">
      <alignment vertical="center"/>
    </xf>
    <xf numFmtId="1" fontId="40" fillId="2" borderId="17" xfId="97" applyNumberFormat="1" applyFont="1" applyFill="1" applyBorder="1"/>
    <xf numFmtId="1" fontId="40" fillId="4" borderId="22" xfId="97" applyNumberFormat="1" applyFont="1" applyFill="1" applyBorder="1"/>
    <xf numFmtId="1" fontId="40" fillId="4" borderId="17" xfId="97" applyNumberFormat="1" applyFont="1" applyFill="1" applyBorder="1"/>
    <xf numFmtId="1" fontId="40" fillId="2" borderId="22" xfId="97" applyNumberFormat="1" applyFont="1" applyFill="1" applyBorder="1"/>
    <xf numFmtId="1" fontId="23" fillId="4" borderId="22" xfId="97" applyNumberFormat="1" applyFont="1" applyFill="1" applyBorder="1" applyAlignment="1">
      <alignment vertical="center"/>
    </xf>
    <xf numFmtId="1" fontId="23" fillId="2" borderId="0" xfId="0" applyNumberFormat="1" applyFont="1" applyFill="1" applyAlignment="1">
      <alignment vertical="center" wrapText="1"/>
    </xf>
    <xf numFmtId="1" fontId="23" fillId="4" borderId="0" xfId="0" applyNumberFormat="1" applyFont="1" applyFill="1" applyAlignment="1">
      <alignment vertical="center" wrapText="1"/>
    </xf>
    <xf numFmtId="1" fontId="23" fillId="2" borderId="0" xfId="0" applyNumberFormat="1" applyFont="1" applyFill="1" applyProtection="1">
      <protection hidden="1"/>
    </xf>
    <xf numFmtId="0" fontId="24" fillId="3" borderId="14" xfId="97" applyFont="1" applyFill="1" applyBorder="1" applyAlignment="1">
      <alignment horizontal="right" vertical="center"/>
    </xf>
    <xf numFmtId="0" fontId="30" fillId="2" borderId="8" xfId="97" applyFont="1" applyFill="1" applyBorder="1" applyAlignment="1">
      <alignment horizontal="left"/>
    </xf>
    <xf numFmtId="3" fontId="24" fillId="2" borderId="24" xfId="97" applyNumberFormat="1" applyFont="1" applyFill="1" applyBorder="1" applyAlignment="1">
      <alignment wrapText="1"/>
    </xf>
    <xf numFmtId="3" fontId="24" fillId="2" borderId="23" xfId="0" applyNumberFormat="1" applyFont="1" applyFill="1" applyBorder="1"/>
    <xf numFmtId="3" fontId="24" fillId="2" borderId="18" xfId="97" applyNumberFormat="1" applyFont="1" applyFill="1" applyBorder="1" applyAlignment="1">
      <alignment vertical="center"/>
    </xf>
    <xf numFmtId="3" fontId="40" fillId="2" borderId="4" xfId="13" applyNumberFormat="1" applyFont="1" applyFill="1" applyBorder="1" applyAlignment="1">
      <alignment horizontal="right" vertical="center"/>
    </xf>
    <xf numFmtId="2" fontId="23" fillId="0" borderId="0" xfId="0" applyNumberFormat="1" applyFont="1"/>
    <xf numFmtId="0" fontId="37" fillId="0" borderId="0" xfId="0" applyFont="1" applyAlignment="1">
      <alignment vertical="top"/>
    </xf>
    <xf numFmtId="165" fontId="40" fillId="2" borderId="13" xfId="105" applyNumberFormat="1" applyFont="1" applyFill="1" applyBorder="1" applyAlignment="1">
      <alignment horizontal="left" vertical="center"/>
    </xf>
    <xf numFmtId="165" fontId="40" fillId="2" borderId="19" xfId="106" applyNumberFormat="1" applyFont="1" applyFill="1" applyBorder="1" applyAlignment="1">
      <alignment horizontal="right" vertical="center"/>
    </xf>
    <xf numFmtId="165" fontId="40" fillId="2" borderId="13" xfId="106" applyNumberFormat="1" applyFont="1" applyFill="1" applyBorder="1" applyAlignment="1">
      <alignment horizontal="right" vertical="center"/>
    </xf>
    <xf numFmtId="165" fontId="40" fillId="2" borderId="13" xfId="105" applyNumberFormat="1" applyFont="1" applyFill="1" applyBorder="1" applyAlignment="1">
      <alignment horizontal="right" vertical="center"/>
    </xf>
    <xf numFmtId="165" fontId="40" fillId="0" borderId="0" xfId="105" applyNumberFormat="1" applyFont="1" applyAlignment="1">
      <alignment horizontal="right" vertical="center"/>
    </xf>
    <xf numFmtId="165" fontId="40" fillId="4" borderId="4" xfId="105" applyNumberFormat="1" applyFont="1" applyFill="1" applyBorder="1" applyAlignment="1">
      <alignment horizontal="left" vertical="center"/>
    </xf>
    <xf numFmtId="165" fontId="40" fillId="4" borderId="17" xfId="106" applyNumberFormat="1" applyFont="1" applyFill="1" applyBorder="1" applyAlignment="1">
      <alignment horizontal="right" vertical="center"/>
    </xf>
    <xf numFmtId="165" fontId="40" fillId="4" borderId="4" xfId="106" applyNumberFormat="1" applyFont="1" applyFill="1" applyBorder="1" applyAlignment="1">
      <alignment horizontal="right" vertical="center"/>
    </xf>
    <xf numFmtId="165" fontId="40" fillId="4" borderId="4" xfId="105" applyNumberFormat="1" applyFont="1" applyFill="1" applyBorder="1" applyAlignment="1">
      <alignment horizontal="right" vertical="center"/>
    </xf>
    <xf numFmtId="0" fontId="59" fillId="12" borderId="4" xfId="105" applyFont="1" applyFill="1" applyBorder="1" applyAlignment="1">
      <alignment horizontal="left" vertical="center"/>
    </xf>
    <xf numFmtId="165" fontId="59" fillId="12" borderId="17" xfId="106" applyNumberFormat="1" applyFont="1" applyFill="1" applyBorder="1" applyAlignment="1">
      <alignment horizontal="right" vertical="center"/>
    </xf>
    <xf numFmtId="165" fontId="59" fillId="12" borderId="4" xfId="106" applyNumberFormat="1" applyFont="1" applyFill="1" applyBorder="1" applyAlignment="1">
      <alignment horizontal="right" vertical="center"/>
    </xf>
    <xf numFmtId="165" fontId="59" fillId="12" borderId="4" xfId="105" applyNumberFormat="1" applyFont="1" applyFill="1" applyBorder="1" applyAlignment="1">
      <alignment horizontal="right" vertical="center"/>
    </xf>
    <xf numFmtId="165" fontId="59" fillId="0" borderId="0" xfId="105" applyNumberFormat="1" applyFont="1" applyAlignment="1">
      <alignment horizontal="right" vertical="center"/>
    </xf>
    <xf numFmtId="0" fontId="59" fillId="13" borderId="5" xfId="105" applyFont="1" applyFill="1" applyBorder="1" applyAlignment="1">
      <alignment horizontal="left" vertical="center"/>
    </xf>
    <xf numFmtId="165" fontId="59" fillId="13" borderId="18" xfId="106" applyNumberFormat="1" applyFont="1" applyFill="1" applyBorder="1" applyAlignment="1">
      <alignment horizontal="right" vertical="center"/>
    </xf>
    <xf numFmtId="165" fontId="59" fillId="13" borderId="5" xfId="106" applyNumberFormat="1" applyFont="1" applyFill="1" applyBorder="1" applyAlignment="1">
      <alignment horizontal="right" vertical="center"/>
    </xf>
    <xf numFmtId="165" fontId="59" fillId="13" borderId="5" xfId="105" applyNumberFormat="1" applyFont="1" applyFill="1" applyBorder="1" applyAlignment="1">
      <alignment horizontal="right" vertical="center"/>
    </xf>
    <xf numFmtId="0" fontId="59" fillId="0" borderId="0" xfId="105" applyFont="1" applyAlignment="1">
      <alignment horizontal="right" vertical="center"/>
    </xf>
    <xf numFmtId="165" fontId="40" fillId="2" borderId="4" xfId="105" applyNumberFormat="1" applyFont="1" applyFill="1" applyBorder="1" applyAlignment="1">
      <alignment horizontal="right" vertical="center"/>
    </xf>
    <xf numFmtId="165" fontId="40" fillId="2" borderId="19" xfId="105" applyNumberFormat="1" applyFont="1" applyFill="1" applyBorder="1" applyAlignment="1">
      <alignment horizontal="right" vertical="center"/>
    </xf>
    <xf numFmtId="165" fontId="40" fillId="4" borderId="17" xfId="105" applyNumberFormat="1" applyFont="1" applyFill="1" applyBorder="1" applyAlignment="1">
      <alignment horizontal="right" vertical="center"/>
    </xf>
    <xf numFmtId="165" fontId="59" fillId="12" borderId="17" xfId="105" applyNumberFormat="1" applyFont="1" applyFill="1" applyBorder="1" applyAlignment="1">
      <alignment horizontal="right" vertical="center"/>
    </xf>
    <xf numFmtId="165" fontId="40" fillId="4" borderId="5" xfId="105" applyNumberFormat="1" applyFont="1" applyFill="1" applyBorder="1" applyAlignment="1">
      <alignment horizontal="right" vertical="center"/>
    </xf>
    <xf numFmtId="165" fontId="59" fillId="13" borderId="18" xfId="105" applyNumberFormat="1" applyFont="1" applyFill="1" applyBorder="1" applyAlignment="1">
      <alignment horizontal="right" vertical="center"/>
    </xf>
    <xf numFmtId="0" fontId="37" fillId="2" borderId="0" xfId="107" applyFont="1" applyFill="1"/>
    <xf numFmtId="165" fontId="40" fillId="2" borderId="4" xfId="106" applyNumberFormat="1" applyFont="1" applyFill="1" applyBorder="1" applyAlignment="1">
      <alignment vertical="center"/>
    </xf>
    <xf numFmtId="165" fontId="40" fillId="4" borderId="4" xfId="106" applyNumberFormat="1" applyFont="1" applyFill="1" applyBorder="1" applyAlignment="1">
      <alignment vertical="center"/>
    </xf>
    <xf numFmtId="165" fontId="40" fillId="2" borderId="13" xfId="106" applyNumberFormat="1" applyFont="1" applyFill="1" applyBorder="1" applyAlignment="1">
      <alignment vertical="center"/>
    </xf>
    <xf numFmtId="2" fontId="82" fillId="2" borderId="0" xfId="90" applyNumberFormat="1" applyFont="1" applyFill="1"/>
    <xf numFmtId="0" fontId="82" fillId="2" borderId="0" xfId="90" applyFont="1" applyFill="1"/>
    <xf numFmtId="0" fontId="83" fillId="2" borderId="0" xfId="90" applyFont="1" applyFill="1"/>
    <xf numFmtId="0" fontId="23" fillId="3" borderId="15" xfId="11" applyFill="1" applyBorder="1"/>
    <xf numFmtId="0" fontId="24" fillId="3" borderId="15" xfId="11" applyFont="1" applyFill="1" applyBorder="1" applyAlignment="1">
      <alignment horizontal="right" vertical="center"/>
    </xf>
    <xf numFmtId="3" fontId="40" fillId="2" borderId="15" xfId="80" applyNumberFormat="1" applyFont="1" applyFill="1" applyBorder="1" applyAlignment="1">
      <alignment horizontal="right"/>
    </xf>
    <xf numFmtId="0" fontId="23" fillId="2" borderId="0" xfId="11" applyFill="1"/>
    <xf numFmtId="0" fontId="23" fillId="0" borderId="0" xfId="11"/>
    <xf numFmtId="0" fontId="30" fillId="2" borderId="0" xfId="11" applyFont="1" applyFill="1"/>
    <xf numFmtId="3" fontId="40" fillId="4" borderId="0" xfId="0" applyNumberFormat="1" applyFont="1" applyFill="1"/>
    <xf numFmtId="165" fontId="40" fillId="0" borderId="0" xfId="0" applyNumberFormat="1" applyFont="1"/>
    <xf numFmtId="165" fontId="0" fillId="4" borderId="0" xfId="0" applyNumberFormat="1" applyFill="1"/>
    <xf numFmtId="165" fontId="40" fillId="4" borderId="0" xfId="0" applyNumberFormat="1" applyFont="1" applyFill="1"/>
    <xf numFmtId="165" fontId="0" fillId="0" borderId="0" xfId="0" applyNumberFormat="1" applyAlignment="1">
      <alignment horizontal="right"/>
    </xf>
    <xf numFmtId="165" fontId="40" fillId="0" borderId="0" xfId="0" applyNumberFormat="1" applyFont="1" applyAlignment="1">
      <alignment horizontal="right"/>
    </xf>
    <xf numFmtId="0" fontId="0" fillId="0" borderId="4" xfId="0" applyBorder="1" applyAlignment="1">
      <alignment horizontal="right" vertical="center"/>
    </xf>
    <xf numFmtId="0" fontId="0" fillId="0" borderId="13" xfId="0" applyBorder="1" applyAlignment="1">
      <alignment horizontal="right" vertical="center"/>
    </xf>
    <xf numFmtId="0" fontId="0" fillId="16" borderId="4" xfId="0" applyFill="1" applyBorder="1" applyAlignment="1">
      <alignment horizontal="right" vertical="center"/>
    </xf>
    <xf numFmtId="0" fontId="59" fillId="17" borderId="4" xfId="0" applyFont="1" applyFill="1" applyBorder="1" applyAlignment="1">
      <alignment horizontal="right"/>
    </xf>
    <xf numFmtId="0" fontId="0" fillId="16" borderId="4" xfId="0" applyFill="1" applyBorder="1" applyAlignment="1">
      <alignment horizontal="right"/>
    </xf>
    <xf numFmtId="0" fontId="59" fillId="16" borderId="4" xfId="0" applyFont="1" applyFill="1" applyBorder="1" applyAlignment="1">
      <alignment horizontal="right"/>
    </xf>
    <xf numFmtId="0" fontId="40" fillId="0" borderId="14" xfId="12" applyFont="1" applyBorder="1"/>
    <xf numFmtId="165" fontId="40" fillId="0" borderId="14" xfId="0" applyNumberFormat="1" applyFont="1" applyBorder="1"/>
    <xf numFmtId="170" fontId="40" fillId="0" borderId="14" xfId="0" applyNumberFormat="1" applyFont="1" applyBorder="1"/>
    <xf numFmtId="3" fontId="40" fillId="0" borderId="14" xfId="0" applyNumberFormat="1" applyFont="1" applyBorder="1"/>
    <xf numFmtId="3" fontId="40" fillId="4" borderId="22" xfId="0" applyNumberFormat="1" applyFont="1" applyFill="1" applyBorder="1" applyAlignment="1">
      <alignment horizontal="right" vertical="center"/>
    </xf>
    <xf numFmtId="3" fontId="42" fillId="2" borderId="18" xfId="0" applyNumberFormat="1" applyFont="1" applyFill="1" applyBorder="1" applyAlignment="1">
      <alignment horizontal="right" vertical="center"/>
    </xf>
    <xf numFmtId="0" fontId="59" fillId="17" borderId="25" xfId="0" applyFont="1" applyFill="1" applyBorder="1" applyAlignment="1">
      <alignment horizontal="right" vertical="center"/>
    </xf>
    <xf numFmtId="1" fontId="40" fillId="4" borderId="26" xfId="97" applyNumberFormat="1" applyFont="1" applyFill="1" applyBorder="1" applyAlignment="1">
      <alignment horizontal="right"/>
    </xf>
    <xf numFmtId="1" fontId="40" fillId="2" borderId="26" xfId="97" applyNumberFormat="1" applyFont="1" applyFill="1" applyBorder="1" applyAlignment="1">
      <alignment horizontal="right"/>
    </xf>
    <xf numFmtId="3" fontId="42" fillId="2" borderId="23" xfId="0" applyNumberFormat="1" applyFont="1" applyFill="1" applyBorder="1" applyAlignment="1">
      <alignment horizontal="right" vertical="center"/>
    </xf>
    <xf numFmtId="0" fontId="59" fillId="17" borderId="27" xfId="0" applyFont="1" applyFill="1" applyBorder="1" applyAlignment="1">
      <alignment horizontal="right" vertical="center"/>
    </xf>
    <xf numFmtId="0" fontId="59" fillId="16" borderId="28" xfId="0" applyFont="1" applyFill="1" applyBorder="1" applyAlignment="1">
      <alignment horizontal="right" vertical="center"/>
    </xf>
    <xf numFmtId="0" fontId="23" fillId="17" borderId="28" xfId="0" applyFont="1" applyFill="1" applyBorder="1" applyAlignment="1">
      <alignment horizontal="right" vertical="center"/>
    </xf>
    <xf numFmtId="3" fontId="24" fillId="0" borderId="29" xfId="97" applyNumberFormat="1" applyFont="1" applyBorder="1" applyAlignment="1">
      <alignment horizontal="right" vertical="center"/>
    </xf>
    <xf numFmtId="0" fontId="59" fillId="17" borderId="30" xfId="0" applyFont="1" applyFill="1" applyBorder="1" applyAlignment="1">
      <alignment horizontal="right" vertical="center"/>
    </xf>
    <xf numFmtId="0" fontId="59" fillId="16" borderId="22" xfId="0" applyFont="1" applyFill="1" applyBorder="1" applyAlignment="1">
      <alignment horizontal="right" vertical="center"/>
    </xf>
    <xf numFmtId="0" fontId="23" fillId="17" borderId="22" xfId="0" applyFont="1" applyFill="1" applyBorder="1" applyAlignment="1">
      <alignment horizontal="right" vertical="center"/>
    </xf>
    <xf numFmtId="3" fontId="24" fillId="0" borderId="23" xfId="97" applyNumberFormat="1" applyFont="1" applyBorder="1" applyAlignment="1">
      <alignment horizontal="right" vertical="center"/>
    </xf>
    <xf numFmtId="3" fontId="24" fillId="2" borderId="23" xfId="97" applyNumberFormat="1" applyFont="1" applyFill="1" applyBorder="1" applyAlignment="1">
      <alignment horizontal="right" vertical="center"/>
    </xf>
    <xf numFmtId="3" fontId="23" fillId="4" borderId="22" xfId="0" applyNumberFormat="1" applyFont="1" applyFill="1" applyBorder="1" applyAlignment="1" applyProtection="1">
      <alignment horizontal="right" vertical="center"/>
      <protection hidden="1"/>
    </xf>
    <xf numFmtId="3" fontId="40" fillId="2" borderId="22" xfId="0" applyNumberFormat="1" applyFont="1" applyFill="1" applyBorder="1" applyAlignment="1">
      <alignment horizontal="right" vertical="center"/>
    </xf>
    <xf numFmtId="3" fontId="23" fillId="2" borderId="22" xfId="0" applyNumberFormat="1" applyFont="1" applyFill="1" applyBorder="1" applyAlignment="1" applyProtection="1">
      <alignment horizontal="right" vertical="center"/>
      <protection hidden="1"/>
    </xf>
    <xf numFmtId="3" fontId="23" fillId="2" borderId="30" xfId="0" applyNumberFormat="1" applyFont="1" applyFill="1" applyBorder="1" applyAlignment="1" applyProtection="1">
      <alignment horizontal="right" vertical="center"/>
      <protection hidden="1"/>
    </xf>
    <xf numFmtId="1" fontId="40" fillId="2" borderId="30" xfId="97" applyNumberFormat="1" applyFont="1" applyFill="1" applyBorder="1"/>
    <xf numFmtId="3" fontId="24" fillId="2" borderId="23" xfId="97" applyNumberFormat="1" applyFont="1" applyFill="1" applyBorder="1" applyAlignment="1">
      <alignment vertical="center"/>
    </xf>
    <xf numFmtId="1" fontId="40" fillId="0" borderId="15" xfId="0" applyNumberFormat="1" applyFont="1" applyBorder="1" applyAlignment="1">
      <alignment horizontal="right" vertical="center"/>
    </xf>
    <xf numFmtId="165" fontId="23" fillId="4" borderId="4" xfId="91" applyNumberFormat="1" applyFont="1" applyFill="1" applyBorder="1" applyAlignment="1">
      <alignment horizontal="right" vertical="center" wrapText="1"/>
    </xf>
    <xf numFmtId="1" fontId="23" fillId="2" borderId="13" xfId="36" applyNumberFormat="1" applyFill="1" applyBorder="1" applyAlignment="1">
      <alignment vertical="top" wrapText="1"/>
    </xf>
    <xf numFmtId="165" fontId="23" fillId="2" borderId="13" xfId="91" applyNumberFormat="1" applyFont="1" applyFill="1" applyBorder="1" applyAlignment="1">
      <alignment horizontal="right" vertical="center" wrapText="1"/>
    </xf>
    <xf numFmtId="165" fontId="23" fillId="2" borderId="5" xfId="91" applyNumberFormat="1" applyFont="1" applyFill="1" applyBorder="1" applyAlignment="1">
      <alignment horizontal="right" vertical="center" wrapText="1"/>
    </xf>
    <xf numFmtId="165" fontId="24" fillId="4" borderId="15" xfId="0" applyNumberFormat="1" applyFont="1" applyFill="1" applyBorder="1" applyAlignment="1">
      <alignment horizontal="right" vertical="center"/>
    </xf>
    <xf numFmtId="165" fontId="40" fillId="2" borderId="4" xfId="0" applyNumberFormat="1" applyFont="1" applyFill="1" applyBorder="1" applyAlignment="1">
      <alignment horizontal="right" vertical="center"/>
    </xf>
    <xf numFmtId="165" fontId="40" fillId="4" borderId="4" xfId="0" applyNumberFormat="1" applyFont="1" applyFill="1" applyBorder="1" applyAlignment="1">
      <alignment horizontal="right" vertical="center"/>
    </xf>
    <xf numFmtId="165" fontId="40" fillId="2" borderId="13" xfId="0" applyNumberFormat="1" applyFont="1" applyFill="1" applyBorder="1" applyAlignment="1">
      <alignment horizontal="right" vertical="center"/>
    </xf>
    <xf numFmtId="0" fontId="24" fillId="2" borderId="8" xfId="0" applyFont="1" applyFill="1" applyBorder="1" applyAlignment="1">
      <alignment horizontal="center" vertical="center"/>
    </xf>
    <xf numFmtId="0" fontId="24" fillId="3" borderId="31"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4" fillId="2" borderId="34" xfId="0" applyFont="1" applyFill="1" applyBorder="1" applyAlignment="1">
      <alignment horizontal="left" vertical="center"/>
    </xf>
    <xf numFmtId="0" fontId="23" fillId="4" borderId="38"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4" fillId="2" borderId="39" xfId="0" applyFont="1" applyFill="1" applyBorder="1" applyAlignment="1">
      <alignment horizontal="center" vertical="center"/>
    </xf>
    <xf numFmtId="0" fontId="23" fillId="4" borderId="0" xfId="0" applyFont="1" applyFill="1" applyAlignment="1">
      <alignment horizontal="center" vertical="center" wrapText="1"/>
    </xf>
    <xf numFmtId="0" fontId="23" fillId="2" borderId="0" xfId="0" applyFont="1" applyFill="1" applyAlignment="1">
      <alignment horizontal="center" vertical="center" wrapText="1"/>
    </xf>
    <xf numFmtId="0" fontId="24" fillId="2" borderId="24" xfId="0" applyFont="1" applyFill="1" applyBorder="1" applyAlignment="1">
      <alignment horizontal="center"/>
    </xf>
    <xf numFmtId="0" fontId="24" fillId="2" borderId="0" xfId="0" applyFont="1" applyFill="1" applyAlignment="1">
      <alignment horizontal="center" vertical="center"/>
    </xf>
    <xf numFmtId="0" fontId="24" fillId="2" borderId="40" xfId="0" applyFont="1" applyFill="1" applyBorder="1" applyAlignment="1">
      <alignment horizontal="center" vertical="center"/>
    </xf>
    <xf numFmtId="0" fontId="24" fillId="2" borderId="38" xfId="0" applyFont="1" applyFill="1" applyBorder="1" applyAlignment="1">
      <alignment horizontal="left" vertical="center"/>
    </xf>
    <xf numFmtId="0" fontId="24" fillId="4" borderId="24" xfId="0" applyFont="1" applyFill="1" applyBorder="1" applyAlignment="1">
      <alignment horizontal="center"/>
    </xf>
    <xf numFmtId="0" fontId="23" fillId="4" borderId="40"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4" fillId="2" borderId="42" xfId="0" applyFont="1" applyFill="1" applyBorder="1" applyAlignment="1">
      <alignment horizontal="center"/>
    </xf>
    <xf numFmtId="0" fontId="24" fillId="2" borderId="41" xfId="0" applyFont="1" applyFill="1" applyBorder="1" applyAlignment="1">
      <alignment horizontal="center"/>
    </xf>
    <xf numFmtId="0" fontId="24" fillId="4" borderId="42" xfId="0" applyFont="1" applyFill="1" applyBorder="1" applyAlignment="1">
      <alignment horizontal="center"/>
    </xf>
    <xf numFmtId="0" fontId="24" fillId="4" borderId="41" xfId="0" applyFont="1" applyFill="1" applyBorder="1" applyAlignment="1">
      <alignment horizontal="center"/>
    </xf>
    <xf numFmtId="1" fontId="23" fillId="4" borderId="4" xfId="36" applyNumberFormat="1" applyFill="1" applyBorder="1" applyAlignment="1">
      <alignment vertical="top" wrapText="1"/>
    </xf>
    <xf numFmtId="1" fontId="23" fillId="0" borderId="5" xfId="36" applyNumberFormat="1" applyBorder="1" applyAlignment="1">
      <alignment vertical="top"/>
    </xf>
    <xf numFmtId="165" fontId="23" fillId="0" borderId="13" xfId="9" applyNumberFormat="1" applyFont="1" applyFill="1" applyBorder="1" applyAlignment="1">
      <alignment horizontal="right" vertical="center" wrapText="1"/>
    </xf>
    <xf numFmtId="1" fontId="23" fillId="0" borderId="15" xfId="36" applyNumberFormat="1" applyBorder="1"/>
    <xf numFmtId="1" fontId="23" fillId="4" borderId="15" xfId="36" applyNumberFormat="1" applyFill="1" applyBorder="1"/>
    <xf numFmtId="171" fontId="23" fillId="0" borderId="15" xfId="110" applyNumberFormat="1" applyFont="1" applyFill="1" applyBorder="1" applyAlignment="1">
      <alignment horizontal="right" vertical="center" wrapText="1"/>
    </xf>
    <xf numFmtId="171" fontId="23" fillId="4" borderId="15" xfId="110" applyNumberFormat="1" applyFont="1" applyFill="1" applyBorder="1" applyAlignment="1">
      <alignment horizontal="right" vertical="center" wrapText="1"/>
    </xf>
    <xf numFmtId="165" fontId="40" fillId="0" borderId="5" xfId="0" applyNumberFormat="1" applyFont="1" applyBorder="1" applyAlignment="1">
      <alignment horizontal="right"/>
    </xf>
    <xf numFmtId="165" fontId="23" fillId="2" borderId="13" xfId="112" applyNumberFormat="1" applyFont="1" applyFill="1" applyBorder="1" applyAlignment="1">
      <alignment horizontal="right" vertical="center"/>
    </xf>
    <xf numFmtId="165" fontId="23" fillId="4" borderId="4" xfId="112" applyNumberFormat="1" applyFont="1" applyFill="1" applyBorder="1" applyAlignment="1">
      <alignment horizontal="right" vertical="center"/>
    </xf>
    <xf numFmtId="165" fontId="23" fillId="2" borderId="4" xfId="112" applyNumberFormat="1" applyFont="1" applyFill="1" applyBorder="1" applyAlignment="1">
      <alignment horizontal="right" vertical="center"/>
    </xf>
    <xf numFmtId="165" fontId="24" fillId="4" borderId="15" xfId="112" applyNumberFormat="1" applyFont="1" applyFill="1" applyBorder="1" applyAlignment="1">
      <alignment horizontal="right" vertical="center"/>
    </xf>
    <xf numFmtId="165" fontId="40" fillId="2" borderId="13" xfId="112" applyNumberFormat="1" applyFont="1" applyFill="1" applyBorder="1" applyAlignment="1">
      <alignment horizontal="right" vertical="center"/>
    </xf>
    <xf numFmtId="165" fontId="40" fillId="2" borderId="4" xfId="112" applyNumberFormat="1" applyFont="1" applyFill="1" applyBorder="1" applyAlignment="1">
      <alignment horizontal="right" vertical="center"/>
    </xf>
    <xf numFmtId="165" fontId="40" fillId="4" borderId="4" xfId="112" applyNumberFormat="1" applyFont="1" applyFill="1" applyBorder="1" applyAlignment="1">
      <alignment horizontal="right" vertical="center"/>
    </xf>
    <xf numFmtId="165" fontId="24" fillId="2" borderId="13" xfId="36" applyNumberFormat="1" applyFont="1" applyFill="1" applyBorder="1" applyAlignment="1">
      <alignment horizontal="right"/>
    </xf>
    <xf numFmtId="0" fontId="24" fillId="2" borderId="13" xfId="36" applyFont="1" applyFill="1" applyBorder="1"/>
    <xf numFmtId="0" fontId="40" fillId="0" borderId="5" xfId="0" applyFont="1" applyBorder="1"/>
    <xf numFmtId="1" fontId="40" fillId="0" borderId="5" xfId="0" applyNumberFormat="1" applyFont="1" applyBorder="1" applyAlignment="1">
      <alignment horizontal="right"/>
    </xf>
    <xf numFmtId="0" fontId="23" fillId="0" borderId="0" xfId="0" applyFont="1" applyAlignment="1">
      <alignment horizontal="left" vertical="top"/>
    </xf>
    <xf numFmtId="165" fontId="23" fillId="0" borderId="15" xfId="0" applyNumberFormat="1" applyFont="1" applyBorder="1"/>
    <xf numFmtId="0" fontId="53" fillId="2" borderId="0" xfId="0" applyFont="1" applyFill="1" applyAlignment="1">
      <alignment horizontal="left" vertical="top" wrapText="1"/>
    </xf>
    <xf numFmtId="0" fontId="53" fillId="2" borderId="0" xfId="0" applyFont="1" applyFill="1" applyAlignment="1">
      <alignment horizontal="left" vertical="center" wrapText="1"/>
    </xf>
    <xf numFmtId="0" fontId="53" fillId="0" borderId="0" xfId="0" applyFont="1" applyAlignment="1">
      <alignment horizontal="left" wrapText="1"/>
    </xf>
    <xf numFmtId="0" fontId="37" fillId="0" borderId="0" xfId="0" applyFont="1" applyAlignment="1">
      <alignment horizontal="center" vertical="center" wrapText="1"/>
    </xf>
    <xf numFmtId="165" fontId="0" fillId="0" borderId="0" xfId="0" applyNumberFormat="1" applyAlignment="1">
      <alignment vertical="center"/>
    </xf>
    <xf numFmtId="1" fontId="23" fillId="0" borderId="0" xfId="0" applyNumberFormat="1" applyFont="1"/>
    <xf numFmtId="0" fontId="23" fillId="0" borderId="24" xfId="0" applyFont="1" applyBorder="1" applyAlignment="1">
      <alignment horizontal="right"/>
    </xf>
    <xf numFmtId="0" fontId="23" fillId="2" borderId="24" xfId="97" applyFont="1" applyFill="1" applyBorder="1" applyAlignment="1">
      <alignment horizontal="right"/>
    </xf>
    <xf numFmtId="0" fontId="53" fillId="2" borderId="0" xfId="0" applyFont="1" applyFill="1" applyAlignment="1">
      <alignment horizontal="left" vertical="top"/>
    </xf>
    <xf numFmtId="0" fontId="53" fillId="2" borderId="0" xfId="0" applyFont="1" applyFill="1" applyAlignment="1">
      <alignment horizontal="left" vertical="center"/>
    </xf>
    <xf numFmtId="0" fontId="42" fillId="0" borderId="6" xfId="0" applyFont="1" applyBorder="1" applyAlignment="1">
      <alignment horizontal="left" wrapText="1"/>
    </xf>
    <xf numFmtId="0" fontId="53" fillId="0" borderId="0" xfId="0" applyFont="1" applyAlignment="1">
      <alignment horizontal="left"/>
    </xf>
    <xf numFmtId="0" fontId="24" fillId="4" borderId="38" xfId="0" applyFont="1" applyFill="1" applyBorder="1" applyAlignment="1">
      <alignment horizontal="center" vertical="center"/>
    </xf>
    <xf numFmtId="0" fontId="24" fillId="4" borderId="0" xfId="0" applyFont="1" applyFill="1" applyAlignment="1">
      <alignment horizontal="center" vertical="center"/>
    </xf>
    <xf numFmtId="0" fontId="24" fillId="4" borderId="40" xfId="0" applyFont="1" applyFill="1" applyBorder="1" applyAlignment="1">
      <alignment horizontal="center" vertical="center"/>
    </xf>
    <xf numFmtId="0" fontId="24" fillId="0" borderId="35" xfId="0" applyFont="1" applyBorder="1" applyAlignment="1">
      <alignment horizontal="lef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52" fillId="2" borderId="0" xfId="90" applyFont="1" applyFill="1"/>
    <xf numFmtId="0" fontId="67" fillId="2" borderId="0" xfId="90" applyFont="1" applyFill="1" applyAlignment="1">
      <alignment horizontal="center"/>
    </xf>
    <xf numFmtId="0" fontId="67" fillId="2" borderId="0" xfId="90" applyFont="1" applyFill="1" applyAlignment="1">
      <alignment horizontal="center" wrapText="1"/>
    </xf>
    <xf numFmtId="2" fontId="52" fillId="2" borderId="0" xfId="90" applyNumberFormat="1" applyFont="1" applyFill="1"/>
    <xf numFmtId="0" fontId="23" fillId="0" borderId="24" xfId="0" applyFont="1" applyBorder="1"/>
    <xf numFmtId="0" fontId="23" fillId="2" borderId="24" xfId="97" applyFont="1" applyFill="1" applyBorder="1"/>
    <xf numFmtId="3" fontId="24" fillId="2" borderId="2" xfId="97" applyNumberFormat="1" applyFont="1" applyFill="1" applyBorder="1" applyAlignment="1">
      <alignment horizontal="right" vertical="center"/>
    </xf>
    <xf numFmtId="3" fontId="24" fillId="2" borderId="5" xfId="97" applyNumberFormat="1" applyFont="1" applyFill="1" applyBorder="1" applyAlignment="1">
      <alignment horizontal="right" vertical="center"/>
    </xf>
    <xf numFmtId="0" fontId="37" fillId="0" borderId="0" xfId="0" applyFont="1" applyAlignment="1">
      <alignment horizontal="left" vertical="center"/>
    </xf>
    <xf numFmtId="3" fontId="24" fillId="0" borderId="36" xfId="0" applyNumberFormat="1" applyFont="1" applyBorder="1" applyAlignment="1">
      <alignment horizontal="center" vertical="center"/>
    </xf>
    <xf numFmtId="0" fontId="30" fillId="2" borderId="0" xfId="97" applyFont="1" applyFill="1" applyAlignment="1">
      <alignment horizontal="left"/>
    </xf>
    <xf numFmtId="0" fontId="40" fillId="2" borderId="0" xfId="97" applyFont="1" applyFill="1" applyAlignment="1">
      <alignment wrapText="1"/>
    </xf>
    <xf numFmtId="0" fontId="40" fillId="0" borderId="0" xfId="97" applyFont="1" applyAlignment="1">
      <alignment wrapText="1"/>
    </xf>
    <xf numFmtId="0" fontId="35" fillId="2" borderId="8" xfId="0" applyFont="1" applyFill="1" applyBorder="1" applyAlignment="1">
      <alignment vertical="top" wrapText="1"/>
    </xf>
    <xf numFmtId="0" fontId="0" fillId="0" borderId="8" xfId="0" applyBorder="1"/>
    <xf numFmtId="0" fontId="40" fillId="2" borderId="0" xfId="0" applyFont="1" applyFill="1" applyAlignment="1">
      <alignment horizontal="left" vertical="center" wrapText="1"/>
    </xf>
    <xf numFmtId="1" fontId="24" fillId="3" borderId="20" xfId="0" applyNumberFormat="1" applyFont="1" applyFill="1" applyBorder="1" applyAlignment="1">
      <alignment horizontal="center"/>
    </xf>
    <xf numFmtId="1" fontId="24" fillId="3" borderId="14" xfId="0" applyNumberFormat="1" applyFont="1" applyFill="1" applyBorder="1" applyAlignment="1">
      <alignment horizontal="center"/>
    </xf>
    <xf numFmtId="1" fontId="24" fillId="3" borderId="21" xfId="0" applyNumberFormat="1" applyFont="1" applyFill="1" applyBorder="1" applyAlignment="1">
      <alignment horizontal="center"/>
    </xf>
    <xf numFmtId="167" fontId="23" fillId="2" borderId="20" xfId="0" applyNumberFormat="1" applyFont="1" applyFill="1" applyBorder="1" applyAlignment="1">
      <alignment horizontal="center"/>
    </xf>
    <xf numFmtId="167" fontId="23" fillId="2" borderId="14" xfId="0" applyNumberFormat="1" applyFont="1" applyFill="1" applyBorder="1" applyAlignment="1">
      <alignment horizontal="center"/>
    </xf>
    <xf numFmtId="167" fontId="23" fillId="2" borderId="21" xfId="0" applyNumberFormat="1" applyFont="1" applyFill="1" applyBorder="1" applyAlignment="1">
      <alignment horizontal="center"/>
    </xf>
    <xf numFmtId="0" fontId="79" fillId="2" borderId="0" xfId="0" applyFont="1" applyFill="1" applyAlignment="1">
      <alignment horizontal="center" vertical="center" wrapText="1"/>
    </xf>
    <xf numFmtId="0" fontId="23"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top" wrapText="1"/>
    </xf>
    <xf numFmtId="0" fontId="23" fillId="2" borderId="0" xfId="0" applyFont="1" applyFill="1" applyAlignment="1">
      <alignment horizontal="left" wrapText="1"/>
    </xf>
    <xf numFmtId="0" fontId="53" fillId="2" borderId="0" xfId="0" applyFont="1" applyFill="1" applyAlignment="1">
      <alignment horizontal="left" vertical="top" wrapText="1"/>
    </xf>
    <xf numFmtId="0" fontId="0" fillId="0" borderId="0" xfId="0" applyAlignment="1">
      <alignment horizontal="center"/>
    </xf>
    <xf numFmtId="0" fontId="37" fillId="2" borderId="0" xfId="0" applyFont="1" applyFill="1" applyAlignment="1">
      <alignment horizontal="left" wrapText="1"/>
    </xf>
    <xf numFmtId="0" fontId="39" fillId="2" borderId="0" xfId="0" applyFont="1" applyFill="1" applyAlignment="1">
      <alignment horizontal="left" wrapText="1"/>
    </xf>
    <xf numFmtId="0" fontId="24" fillId="3" borderId="20"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2" borderId="0" xfId="0" applyFont="1" applyFill="1" applyAlignment="1">
      <alignment horizontal="left" vertical="center" wrapText="1"/>
    </xf>
    <xf numFmtId="0" fontId="23" fillId="4"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4" borderId="12" xfId="0" applyFont="1" applyFill="1" applyBorder="1" applyAlignment="1">
      <alignment horizontal="left" vertical="center" wrapText="1"/>
    </xf>
    <xf numFmtId="0" fontId="23" fillId="4" borderId="5" xfId="0" applyFont="1" applyFill="1" applyBorder="1" applyAlignment="1">
      <alignment horizontal="left" vertical="center" wrapText="1"/>
    </xf>
  </cellXfs>
  <cellStyles count="114">
    <cellStyle name="Comma" xfId="2" builtinId="3"/>
    <cellStyle name="Comma 10" xfId="43" xr:uid="{00000000-0005-0000-0000-000001000000}"/>
    <cellStyle name="Comma 10 2" xfId="109" xr:uid="{34EBCD06-A686-4621-B411-C92DC9274E7B}"/>
    <cellStyle name="Comma 10 3" xfId="111" xr:uid="{214FF9EE-E2FD-46E5-A374-2CC43E275C46}"/>
    <cellStyle name="Comma 11" xfId="66" xr:uid="{00000000-0005-0000-0000-000002000000}"/>
    <cellStyle name="Comma 12" xfId="95" xr:uid="{00000000-0005-0000-0000-000003000000}"/>
    <cellStyle name="Comma 2" xfId="9" xr:uid="{00000000-0005-0000-0000-000004000000}"/>
    <cellStyle name="Comma 2 10" xfId="108" xr:uid="{5F6F0919-736E-40C0-AF8A-5DFB3573721E}"/>
    <cellStyle name="Comma 2 11" xfId="110" xr:uid="{5A1669D1-F448-4D47-9B21-A949BEC24A6F}"/>
    <cellStyle name="Comma 2 2" xfId="23" xr:uid="{00000000-0005-0000-0000-000005000000}"/>
    <cellStyle name="Comma 2 2 2" xfId="56" xr:uid="{00000000-0005-0000-0000-000006000000}"/>
    <cellStyle name="Comma 2 2 3" xfId="41" xr:uid="{00000000-0005-0000-0000-000007000000}"/>
    <cellStyle name="Comma 2 2 4" xfId="79" xr:uid="{00000000-0005-0000-0000-000008000000}"/>
    <cellStyle name="Comma 2 3" xfId="46" xr:uid="{00000000-0005-0000-0000-000009000000}"/>
    <cellStyle name="Comma 2 4" xfId="69" xr:uid="{00000000-0005-0000-0000-00000A000000}"/>
    <cellStyle name="Comma 2 5" xfId="91" xr:uid="{00000000-0005-0000-0000-00000B000000}"/>
    <cellStyle name="Comma 2 5 2" xfId="94" xr:uid="{00000000-0005-0000-0000-00000C000000}"/>
    <cellStyle name="Comma 2 5 3" xfId="101" xr:uid="{00000000-0005-0000-0000-00000D000000}"/>
    <cellStyle name="Comma 2 5 4" xfId="104" xr:uid="{E559AF42-A9D8-4516-955D-3DFC524679E4}"/>
    <cellStyle name="Comma 2 6" xfId="93" xr:uid="{00000000-0005-0000-0000-00000E000000}"/>
    <cellStyle name="Comma 2 7" xfId="96" xr:uid="{00000000-0005-0000-0000-00000F000000}"/>
    <cellStyle name="Comma 2 8" xfId="100" xr:uid="{00000000-0005-0000-0000-000010000000}"/>
    <cellStyle name="Comma 2 9" xfId="103" xr:uid="{1318DDF5-3C65-4CEF-BC3F-3E9C2DEF116F}"/>
    <cellStyle name="Comma 3" xfId="4" xr:uid="{00000000-0005-0000-0000-000011000000}"/>
    <cellStyle name="Comma 3 2" xfId="44" xr:uid="{00000000-0005-0000-0000-000012000000}"/>
    <cellStyle name="Comma 3 3" xfId="67" xr:uid="{00000000-0005-0000-0000-000013000000}"/>
    <cellStyle name="Comma 4" xfId="14" xr:uid="{00000000-0005-0000-0000-000014000000}"/>
    <cellStyle name="Comma 4 2" xfId="26" xr:uid="{00000000-0005-0000-0000-000015000000}"/>
    <cellStyle name="Comma 4 2 2" xfId="59" xr:uid="{00000000-0005-0000-0000-000016000000}"/>
    <cellStyle name="Comma 4 2 3" xfId="82" xr:uid="{00000000-0005-0000-0000-000017000000}"/>
    <cellStyle name="Comma 4 3" xfId="49" xr:uid="{00000000-0005-0000-0000-000018000000}"/>
    <cellStyle name="Comma 4 4" xfId="72" xr:uid="{00000000-0005-0000-0000-000019000000}"/>
    <cellStyle name="Comma 5" xfId="17" xr:uid="{00000000-0005-0000-0000-00001A000000}"/>
    <cellStyle name="Comma 5 2" xfId="52" xr:uid="{00000000-0005-0000-0000-00001B000000}"/>
    <cellStyle name="Comma 5 3" xfId="75" xr:uid="{00000000-0005-0000-0000-00001C000000}"/>
    <cellStyle name="Comma 6" xfId="20" xr:uid="{00000000-0005-0000-0000-00001D000000}"/>
    <cellStyle name="Comma 6 2" xfId="54" xr:uid="{00000000-0005-0000-0000-00001E000000}"/>
    <cellStyle name="Comma 6 3" xfId="77" xr:uid="{00000000-0005-0000-0000-00001F000000}"/>
    <cellStyle name="Comma 7" xfId="30" xr:uid="{00000000-0005-0000-0000-000020000000}"/>
    <cellStyle name="Comma 7 2" xfId="62" xr:uid="{00000000-0005-0000-0000-000021000000}"/>
    <cellStyle name="Comma 7 3" xfId="85" xr:uid="{00000000-0005-0000-0000-000022000000}"/>
    <cellStyle name="Comma 8" xfId="32" xr:uid="{00000000-0005-0000-0000-000023000000}"/>
    <cellStyle name="Comma 8 2" xfId="64" xr:uid="{00000000-0005-0000-0000-000024000000}"/>
    <cellStyle name="Comma 8 3" xfId="87" xr:uid="{00000000-0005-0000-0000-000025000000}"/>
    <cellStyle name="Comma 9" xfId="39" xr:uid="{00000000-0005-0000-0000-000026000000}"/>
    <cellStyle name="Hyperlink" xfId="1" builtinId="8"/>
    <cellStyle name="Hyperlink 2" xfId="10" xr:uid="{00000000-0005-0000-0000-000028000000}"/>
    <cellStyle name="Hyperlink 3" xfId="7" xr:uid="{00000000-0005-0000-0000-000029000000}"/>
    <cellStyle name="Hyperlink 4" xfId="113" xr:uid="{D53C4762-F2B9-4CF3-B6C9-945288917D23}"/>
    <cellStyle name="Hyperlink 5" xfId="34" xr:uid="{00000000-0005-0000-0000-00002A000000}"/>
    <cellStyle name="Normal" xfId="0" builtinId="0"/>
    <cellStyle name="Normal 10" xfId="38" xr:uid="{00000000-0005-0000-0000-00002C000000}"/>
    <cellStyle name="Normal 11" xfId="42" xr:uid="{00000000-0005-0000-0000-00002D000000}"/>
    <cellStyle name="Normal 12" xfId="90" xr:uid="{00000000-0005-0000-0000-00002E000000}"/>
    <cellStyle name="Normal 13" xfId="112" xr:uid="{9571498D-A5E9-4F77-9E5C-BE6D80633BDB}"/>
    <cellStyle name="Normal 2" xfId="12" xr:uid="{00000000-0005-0000-0000-00002F000000}"/>
    <cellStyle name="Normal 2 2" xfId="24" xr:uid="{00000000-0005-0000-0000-000030000000}"/>
    <cellStyle name="Normal 2 2 2" xfId="57" xr:uid="{00000000-0005-0000-0000-000031000000}"/>
    <cellStyle name="Normal 2 2 3" xfId="80" xr:uid="{00000000-0005-0000-0000-000032000000}"/>
    <cellStyle name="Normal 2 3" xfId="36" xr:uid="{00000000-0005-0000-0000-000033000000}"/>
    <cellStyle name="Normal 2 4" xfId="47" xr:uid="{00000000-0005-0000-0000-000034000000}"/>
    <cellStyle name="Normal 2 5" xfId="70" xr:uid="{00000000-0005-0000-0000-000035000000}"/>
    <cellStyle name="Normal 2 6" xfId="92" xr:uid="{00000000-0005-0000-0000-000036000000}"/>
    <cellStyle name="Normal 2 7" xfId="99" xr:uid="{00000000-0005-0000-0000-000037000000}"/>
    <cellStyle name="Normal 2 8" xfId="102" xr:uid="{6EEF9E0D-EAA5-434E-B9B7-1A6FC0B56EA1}"/>
    <cellStyle name="Normal 2 8 2" xfId="106" xr:uid="{B3181238-FCF6-43F9-9708-4402FDFA7147}"/>
    <cellStyle name="Normal 2 9" xfId="105" xr:uid="{94764777-1E85-4621-8596-7B8FE73104A2}"/>
    <cellStyle name="Normal 3" xfId="11" xr:uid="{00000000-0005-0000-0000-000038000000}"/>
    <cellStyle name="Normal 3 2" xfId="8" xr:uid="{00000000-0005-0000-0000-000039000000}"/>
    <cellStyle name="Normal 4" xfId="13" xr:uid="{00000000-0005-0000-0000-00003A000000}"/>
    <cellStyle name="Normal 4 2" xfId="25" xr:uid="{00000000-0005-0000-0000-00003B000000}"/>
    <cellStyle name="Normal 4 2 2" xfId="58" xr:uid="{00000000-0005-0000-0000-00003C000000}"/>
    <cellStyle name="Normal 4 2 3" xfId="81" xr:uid="{00000000-0005-0000-0000-00003D000000}"/>
    <cellStyle name="Normal 4 3" xfId="48" xr:uid="{00000000-0005-0000-0000-00003E000000}"/>
    <cellStyle name="Normal 4 4" xfId="71" xr:uid="{00000000-0005-0000-0000-00003F000000}"/>
    <cellStyle name="Normal 5" xfId="16" xr:uid="{00000000-0005-0000-0000-000040000000}"/>
    <cellStyle name="Normal 5 2" xfId="51" xr:uid="{00000000-0005-0000-0000-000041000000}"/>
    <cellStyle name="Normal 5 3" xfId="74" xr:uid="{00000000-0005-0000-0000-000042000000}"/>
    <cellStyle name="Normal 5 4" xfId="97" xr:uid="{00000000-0005-0000-0000-000043000000}"/>
    <cellStyle name="Normal 5 4 2" xfId="107" xr:uid="{75438547-EF33-4DA7-AED9-9666CC725A4C}"/>
    <cellStyle name="Normal 6" xfId="19" xr:uid="{00000000-0005-0000-0000-000044000000}"/>
    <cellStyle name="Normal 7" xfId="28" xr:uid="{00000000-0005-0000-0000-000045000000}"/>
    <cellStyle name="Normal 8" xfId="29" xr:uid="{00000000-0005-0000-0000-000046000000}"/>
    <cellStyle name="Normal 8 2" xfId="35" xr:uid="{00000000-0005-0000-0000-000047000000}"/>
    <cellStyle name="Normal 8 3" xfId="61" xr:uid="{00000000-0005-0000-0000-000048000000}"/>
    <cellStyle name="Normal 8 4" xfId="84" xr:uid="{00000000-0005-0000-0000-000049000000}"/>
    <cellStyle name="Normal 9" xfId="31" xr:uid="{00000000-0005-0000-0000-00004A000000}"/>
    <cellStyle name="Normal 9 2" xfId="63" xr:uid="{00000000-0005-0000-0000-00004B000000}"/>
    <cellStyle name="Normal 9 3" xfId="86" xr:uid="{00000000-0005-0000-0000-00004C000000}"/>
    <cellStyle name="Percent 2" xfId="5" xr:uid="{00000000-0005-0000-0000-00004E000000}"/>
    <cellStyle name="Percent 2 2" xfId="22" xr:uid="{00000000-0005-0000-0000-00004F000000}"/>
    <cellStyle name="Percent 2 2 2" xfId="55" xr:uid="{00000000-0005-0000-0000-000050000000}"/>
    <cellStyle name="Percent 2 2 3" xfId="78" xr:uid="{00000000-0005-0000-0000-000051000000}"/>
    <cellStyle name="Percent 2 3" xfId="45" xr:uid="{00000000-0005-0000-0000-000052000000}"/>
    <cellStyle name="Percent 2 4" xfId="68" xr:uid="{00000000-0005-0000-0000-000053000000}"/>
    <cellStyle name="Percent 3" xfId="6" xr:uid="{00000000-0005-0000-0000-000054000000}"/>
    <cellStyle name="Percent 4" xfId="15" xr:uid="{00000000-0005-0000-0000-000055000000}"/>
    <cellStyle name="Percent 4 2" xfId="27" xr:uid="{00000000-0005-0000-0000-000056000000}"/>
    <cellStyle name="Percent 4 2 2" xfId="60" xr:uid="{00000000-0005-0000-0000-000057000000}"/>
    <cellStyle name="Percent 4 2 3" xfId="83" xr:uid="{00000000-0005-0000-0000-000058000000}"/>
    <cellStyle name="Percent 4 3" xfId="50" xr:uid="{00000000-0005-0000-0000-000059000000}"/>
    <cellStyle name="Percent 4 4" xfId="73" xr:uid="{00000000-0005-0000-0000-00005A000000}"/>
    <cellStyle name="Percent 5" xfId="18" xr:uid="{00000000-0005-0000-0000-00005B000000}"/>
    <cellStyle name="Percent 5 2" xfId="53" xr:uid="{00000000-0005-0000-0000-00005C000000}"/>
    <cellStyle name="Percent 5 3" xfId="76" xr:uid="{00000000-0005-0000-0000-00005D000000}"/>
    <cellStyle name="Percent 6" xfId="21" xr:uid="{00000000-0005-0000-0000-00005E000000}"/>
    <cellStyle name="Percent 7" xfId="33" xr:uid="{00000000-0005-0000-0000-00005F000000}"/>
    <cellStyle name="Percent 7 2" xfId="65" xr:uid="{00000000-0005-0000-0000-000060000000}"/>
    <cellStyle name="Percent 7 2 2" xfId="37" xr:uid="{00000000-0005-0000-0000-000061000000}"/>
    <cellStyle name="Percent 7 2 2 2" xfId="89" xr:uid="{00000000-0005-0000-0000-000062000000}"/>
    <cellStyle name="Percent 7 2 2 3" xfId="98" xr:uid="{00000000-0005-0000-0000-000063000000}"/>
    <cellStyle name="Percent 7 3" xfId="88" xr:uid="{00000000-0005-0000-0000-000064000000}"/>
    <cellStyle name="Percent 8" xfId="40" xr:uid="{00000000-0005-0000-0000-000065000000}"/>
    <cellStyle name="Title" xfId="3" builtinId="15" customBuiltin="1"/>
  </cellStyles>
  <dxfs count="0"/>
  <tableStyles count="1" defaultTableStyle="TableStyleMedium2" defaultPivotStyle="PivotStyleLight16">
    <tableStyle name="Invisible" pivot="0" table="0" count="0" xr9:uid="{0014C5BD-B813-45C2-AA9C-AA0F61178FCE}"/>
  </tableStyles>
  <colors>
    <mruColors>
      <color rgb="FF63A8D3"/>
      <color rgb="FF254061"/>
      <color rgb="FFBDD7E7"/>
      <color rgb="FF08519C"/>
      <color rgb="FF4472C4"/>
      <color rgb="FF6BAED6"/>
      <color rgb="FF3182BD"/>
      <color rgb="FFFFFFCC"/>
      <color rgb="FFFFF2CC"/>
      <color rgb="FFFC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6909722222222"/>
          <c:y val="0.12658125000000001"/>
          <c:w val="0.83545295138888886"/>
          <c:h val="0.61619756944444448"/>
        </c:manualLayout>
      </c:layout>
      <c:barChart>
        <c:barDir val="col"/>
        <c:grouping val="stacked"/>
        <c:varyColors val="0"/>
        <c:ser>
          <c:idx val="0"/>
          <c:order val="0"/>
          <c:tx>
            <c:strRef>
              <c:f>'Table 1.1'!$A$4</c:f>
              <c:strCache>
                <c:ptCount val="1"/>
                <c:pt idx="0">
                  <c:v>Very concerned</c:v>
                </c:pt>
              </c:strCache>
            </c:strRef>
          </c:tx>
          <c:spPr>
            <a:solidFill>
              <a:srgbClr val="08519C"/>
            </a:solidFill>
            <a:ln w="9525">
              <a:solidFill>
                <a:srgbClr val="08519C"/>
              </a:solidFill>
            </a:ln>
          </c:spPr>
          <c:invertIfNegative val="0"/>
          <c:cat>
            <c:strRef>
              <c:f>('Table 1.1'!$B$3:$M$3,'Table 1.1'!$B$10:$L$10)</c:f>
              <c:strCache>
                <c:ptCount val="23"/>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 </c:v>
                </c:pt>
                <c:pt idx="18">
                  <c:v>2021/22</c:v>
                </c:pt>
                <c:pt idx="19">
                  <c:v>2022/23</c:v>
                </c:pt>
                <c:pt idx="20">
                  <c:v>2023/24</c:v>
                </c:pt>
                <c:pt idx="21">
                  <c:v>2024/25</c:v>
                </c:pt>
                <c:pt idx="22">
                  <c:v>2025/26</c:v>
                </c:pt>
              </c:strCache>
            </c:strRef>
          </c:cat>
          <c:val>
            <c:numRef>
              <c:f>('Table 1.1'!$B$4:$M$4,'Table 1.1'!$B$11:$L$11)</c:f>
              <c:numCache>
                <c:formatCode>#,##0</c:formatCode>
                <c:ptCount val="23"/>
                <c:pt idx="0">
                  <c:v>26</c:v>
                </c:pt>
                <c:pt idx="1">
                  <c:v>24</c:v>
                </c:pt>
                <c:pt idx="2">
                  <c:v>25</c:v>
                </c:pt>
                <c:pt idx="3">
                  <c:v>27</c:v>
                </c:pt>
                <c:pt idx="4">
                  <c:v>28</c:v>
                </c:pt>
                <c:pt idx="5">
                  <c:v>25</c:v>
                </c:pt>
                <c:pt idx="6">
                  <c:v>18</c:v>
                </c:pt>
                <c:pt idx="7">
                  <c:v>19</c:v>
                </c:pt>
                <c:pt idx="8">
                  <c:v>16</c:v>
                </c:pt>
                <c:pt idx="9">
                  <c:v>17</c:v>
                </c:pt>
                <c:pt idx="10">
                  <c:v>19</c:v>
                </c:pt>
                <c:pt idx="11" formatCode="General">
                  <c:v>18</c:v>
                </c:pt>
                <c:pt idx="12" formatCode="General">
                  <c:v>16</c:v>
                </c:pt>
                <c:pt idx="13" formatCode="General">
                  <c:v>18</c:v>
                </c:pt>
                <c:pt idx="14" formatCode="General">
                  <c:v>21</c:v>
                </c:pt>
                <c:pt idx="15" formatCode="General">
                  <c:v>23</c:v>
                </c:pt>
                <c:pt idx="16" formatCode="General">
                  <c:v>29</c:v>
                </c:pt>
                <c:pt idx="17" formatCode="General">
                  <c:v>28</c:v>
                </c:pt>
                <c:pt idx="18" formatCode="General">
                  <c:v>28</c:v>
                </c:pt>
                <c:pt idx="19" formatCode="General">
                  <c:v>27</c:v>
                </c:pt>
                <c:pt idx="20" formatCode="General">
                  <c:v>27</c:v>
                </c:pt>
                <c:pt idx="21" formatCode="General">
                  <c:v>26</c:v>
                </c:pt>
                <c:pt idx="22" formatCode="General">
                  <c:v>23</c:v>
                </c:pt>
              </c:numCache>
            </c:numRef>
          </c:val>
          <c:extLst>
            <c:ext xmlns:c16="http://schemas.microsoft.com/office/drawing/2014/chart" uri="{C3380CC4-5D6E-409C-BE32-E72D297353CC}">
              <c16:uniqueId val="{00000000-1465-41B8-B877-4A0B31B033D5}"/>
            </c:ext>
          </c:extLst>
        </c:ser>
        <c:ser>
          <c:idx val="1"/>
          <c:order val="1"/>
          <c:tx>
            <c:strRef>
              <c:f>'Table 1.1'!$A$5</c:f>
              <c:strCache>
                <c:ptCount val="1"/>
                <c:pt idx="0">
                  <c:v>Fairly concerned</c:v>
                </c:pt>
              </c:strCache>
            </c:strRef>
          </c:tx>
          <c:spPr>
            <a:solidFill>
              <a:srgbClr val="3182BD"/>
            </a:solidFill>
            <a:ln w="9525">
              <a:solidFill>
                <a:srgbClr val="3182BD"/>
              </a:solidFill>
            </a:ln>
          </c:spPr>
          <c:invertIfNegative val="0"/>
          <c:cat>
            <c:strRef>
              <c:f>('Table 1.1'!$B$3:$M$3,'Table 1.1'!$B$10:$L$10)</c:f>
              <c:strCache>
                <c:ptCount val="23"/>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 </c:v>
                </c:pt>
                <c:pt idx="18">
                  <c:v>2021/22</c:v>
                </c:pt>
                <c:pt idx="19">
                  <c:v>2022/23</c:v>
                </c:pt>
                <c:pt idx="20">
                  <c:v>2023/24</c:v>
                </c:pt>
                <c:pt idx="21">
                  <c:v>2024/25</c:v>
                </c:pt>
                <c:pt idx="22">
                  <c:v>2025/26</c:v>
                </c:pt>
              </c:strCache>
            </c:strRef>
          </c:cat>
          <c:val>
            <c:numRef>
              <c:f>('Table 1.1'!$B$5:$M$5,'Table 1.1'!$B$12:$L$12)</c:f>
              <c:numCache>
                <c:formatCode>#,##0</c:formatCode>
                <c:ptCount val="23"/>
                <c:pt idx="0">
                  <c:v>50</c:v>
                </c:pt>
                <c:pt idx="1">
                  <c:v>53</c:v>
                </c:pt>
                <c:pt idx="2">
                  <c:v>54</c:v>
                </c:pt>
                <c:pt idx="3">
                  <c:v>54</c:v>
                </c:pt>
                <c:pt idx="4">
                  <c:v>53</c:v>
                </c:pt>
                <c:pt idx="5">
                  <c:v>57</c:v>
                </c:pt>
                <c:pt idx="6">
                  <c:v>58</c:v>
                </c:pt>
                <c:pt idx="7">
                  <c:v>56</c:v>
                </c:pt>
                <c:pt idx="8">
                  <c:v>56</c:v>
                </c:pt>
                <c:pt idx="9">
                  <c:v>55</c:v>
                </c:pt>
                <c:pt idx="10">
                  <c:v>55</c:v>
                </c:pt>
                <c:pt idx="11" formatCode="General">
                  <c:v>52</c:v>
                </c:pt>
                <c:pt idx="12" formatCode="General">
                  <c:v>52</c:v>
                </c:pt>
                <c:pt idx="13" formatCode="General">
                  <c:v>51</c:v>
                </c:pt>
                <c:pt idx="14" formatCode="General">
                  <c:v>50</c:v>
                </c:pt>
                <c:pt idx="15" formatCode="General">
                  <c:v>52</c:v>
                </c:pt>
                <c:pt idx="16" formatCode="General">
                  <c:v>49</c:v>
                </c:pt>
                <c:pt idx="17" formatCode="General">
                  <c:v>54</c:v>
                </c:pt>
                <c:pt idx="18" formatCode="General">
                  <c:v>52</c:v>
                </c:pt>
                <c:pt idx="19" formatCode="General">
                  <c:v>52</c:v>
                </c:pt>
                <c:pt idx="20" formatCode="General">
                  <c:v>51</c:v>
                </c:pt>
                <c:pt idx="21" formatCode="General">
                  <c:v>46</c:v>
                </c:pt>
                <c:pt idx="22" formatCode="General">
                  <c:v>50</c:v>
                </c:pt>
              </c:numCache>
            </c:numRef>
          </c:val>
          <c:extLst>
            <c:ext xmlns:c16="http://schemas.microsoft.com/office/drawing/2014/chart" uri="{C3380CC4-5D6E-409C-BE32-E72D297353CC}">
              <c16:uniqueId val="{00000001-1465-41B8-B877-4A0B31B033D5}"/>
            </c:ext>
          </c:extLst>
        </c:ser>
        <c:ser>
          <c:idx val="2"/>
          <c:order val="2"/>
          <c:tx>
            <c:strRef>
              <c:f>'Table 1.1'!$A$6</c:f>
              <c:strCache>
                <c:ptCount val="1"/>
                <c:pt idx="0">
                  <c:v>Not very concerned</c:v>
                </c:pt>
              </c:strCache>
            </c:strRef>
          </c:tx>
          <c:spPr>
            <a:solidFill>
              <a:srgbClr val="6BAED6"/>
            </a:solidFill>
            <a:ln w="9525">
              <a:solidFill>
                <a:srgbClr val="6BAED6"/>
              </a:solidFill>
            </a:ln>
          </c:spPr>
          <c:invertIfNegative val="0"/>
          <c:cat>
            <c:strRef>
              <c:f>('Table 1.1'!$B$3:$M$3,'Table 1.1'!$B$10:$L$10)</c:f>
              <c:strCache>
                <c:ptCount val="23"/>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 </c:v>
                </c:pt>
                <c:pt idx="18">
                  <c:v>2021/22</c:v>
                </c:pt>
                <c:pt idx="19">
                  <c:v>2022/23</c:v>
                </c:pt>
                <c:pt idx="20">
                  <c:v>2023/24</c:v>
                </c:pt>
                <c:pt idx="21">
                  <c:v>2024/25</c:v>
                </c:pt>
                <c:pt idx="22">
                  <c:v>2025/26</c:v>
                </c:pt>
              </c:strCache>
            </c:strRef>
          </c:cat>
          <c:val>
            <c:numRef>
              <c:f>('Table 1.1'!$B$6:$M$6,'Table 1.1'!$B$13:$L$13)</c:f>
              <c:numCache>
                <c:formatCode>#,##0</c:formatCode>
                <c:ptCount val="23"/>
                <c:pt idx="0">
                  <c:v>17</c:v>
                </c:pt>
                <c:pt idx="1">
                  <c:v>17</c:v>
                </c:pt>
                <c:pt idx="2">
                  <c:v>14</c:v>
                </c:pt>
                <c:pt idx="3">
                  <c:v>14</c:v>
                </c:pt>
                <c:pt idx="4">
                  <c:v>14</c:v>
                </c:pt>
                <c:pt idx="5">
                  <c:v>14</c:v>
                </c:pt>
                <c:pt idx="6">
                  <c:v>18</c:v>
                </c:pt>
                <c:pt idx="7">
                  <c:v>19</c:v>
                </c:pt>
                <c:pt idx="8">
                  <c:v>20</c:v>
                </c:pt>
                <c:pt idx="9">
                  <c:v>21</c:v>
                </c:pt>
                <c:pt idx="10">
                  <c:v>18</c:v>
                </c:pt>
                <c:pt idx="11" formatCode="General">
                  <c:v>21</c:v>
                </c:pt>
                <c:pt idx="12" formatCode="General">
                  <c:v>22</c:v>
                </c:pt>
                <c:pt idx="13" formatCode="General">
                  <c:v>21</c:v>
                </c:pt>
                <c:pt idx="14" formatCode="General">
                  <c:v>21</c:v>
                </c:pt>
                <c:pt idx="15" formatCode="General">
                  <c:v>18</c:v>
                </c:pt>
                <c:pt idx="16" formatCode="General">
                  <c:v>16</c:v>
                </c:pt>
                <c:pt idx="17" formatCode="General">
                  <c:v>16</c:v>
                </c:pt>
                <c:pt idx="18" formatCode="General">
                  <c:v>15</c:v>
                </c:pt>
                <c:pt idx="19" formatCode="General">
                  <c:v>16</c:v>
                </c:pt>
                <c:pt idx="20" formatCode="General">
                  <c:v>17</c:v>
                </c:pt>
                <c:pt idx="21" formatCode="General">
                  <c:v>20</c:v>
                </c:pt>
                <c:pt idx="22" formatCode="General">
                  <c:v>19</c:v>
                </c:pt>
              </c:numCache>
            </c:numRef>
          </c:val>
          <c:extLst>
            <c:ext xmlns:c16="http://schemas.microsoft.com/office/drawing/2014/chart" uri="{C3380CC4-5D6E-409C-BE32-E72D297353CC}">
              <c16:uniqueId val="{00000002-1465-41B8-B877-4A0B31B033D5}"/>
            </c:ext>
          </c:extLst>
        </c:ser>
        <c:ser>
          <c:idx val="3"/>
          <c:order val="3"/>
          <c:tx>
            <c:strRef>
              <c:f>'Table 1.1'!$A$7</c:f>
              <c:strCache>
                <c:ptCount val="1"/>
                <c:pt idx="0">
                  <c:v>Not at all concerned</c:v>
                </c:pt>
              </c:strCache>
            </c:strRef>
          </c:tx>
          <c:spPr>
            <a:solidFill>
              <a:srgbClr val="BDD7E7"/>
            </a:solidFill>
            <a:ln>
              <a:solidFill>
                <a:srgbClr val="BDD7E7"/>
              </a:solidFill>
            </a:ln>
          </c:spPr>
          <c:invertIfNegative val="0"/>
          <c:cat>
            <c:strRef>
              <c:f>('Table 1.1'!$B$3:$M$3,'Table 1.1'!$B$10:$L$10)</c:f>
              <c:strCache>
                <c:ptCount val="23"/>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 </c:v>
                </c:pt>
                <c:pt idx="18">
                  <c:v>2021/22</c:v>
                </c:pt>
                <c:pt idx="19">
                  <c:v>2022/23</c:v>
                </c:pt>
                <c:pt idx="20">
                  <c:v>2023/24</c:v>
                </c:pt>
                <c:pt idx="21">
                  <c:v>2024/25</c:v>
                </c:pt>
                <c:pt idx="22">
                  <c:v>2025/26</c:v>
                </c:pt>
              </c:strCache>
            </c:strRef>
          </c:cat>
          <c:val>
            <c:numRef>
              <c:f>('Table 1.1'!$B$7:$M$7,'Table 1.1'!$B$14:$L$14)</c:f>
              <c:numCache>
                <c:formatCode>#,##0</c:formatCode>
                <c:ptCount val="23"/>
                <c:pt idx="0">
                  <c:v>7</c:v>
                </c:pt>
                <c:pt idx="1">
                  <c:v>6</c:v>
                </c:pt>
                <c:pt idx="2">
                  <c:v>6</c:v>
                </c:pt>
                <c:pt idx="3">
                  <c:v>6</c:v>
                </c:pt>
                <c:pt idx="4">
                  <c:v>5</c:v>
                </c:pt>
                <c:pt idx="5">
                  <c:v>4</c:v>
                </c:pt>
                <c:pt idx="6">
                  <c:v>6</c:v>
                </c:pt>
                <c:pt idx="7">
                  <c:v>7</c:v>
                </c:pt>
                <c:pt idx="8">
                  <c:v>7</c:v>
                </c:pt>
                <c:pt idx="9">
                  <c:v>7</c:v>
                </c:pt>
                <c:pt idx="10">
                  <c:v>8</c:v>
                </c:pt>
                <c:pt idx="11" formatCode="General">
                  <c:v>9</c:v>
                </c:pt>
                <c:pt idx="12" formatCode="General">
                  <c:v>10</c:v>
                </c:pt>
                <c:pt idx="13" formatCode="General">
                  <c:v>10</c:v>
                </c:pt>
                <c:pt idx="14" formatCode="General">
                  <c:v>8</c:v>
                </c:pt>
                <c:pt idx="15" formatCode="General">
                  <c:v>7</c:v>
                </c:pt>
                <c:pt idx="16" formatCode="General">
                  <c:v>6</c:v>
                </c:pt>
                <c:pt idx="17" formatCode="General">
                  <c:v>2</c:v>
                </c:pt>
                <c:pt idx="18" formatCode="General">
                  <c:v>4</c:v>
                </c:pt>
                <c:pt idx="19" formatCode="General">
                  <c:v>4</c:v>
                </c:pt>
                <c:pt idx="20" formatCode="General">
                  <c:v>5</c:v>
                </c:pt>
                <c:pt idx="21" formatCode="General">
                  <c:v>7</c:v>
                </c:pt>
                <c:pt idx="22" formatCode="General">
                  <c:v>8</c:v>
                </c:pt>
              </c:numCache>
            </c:numRef>
          </c:val>
          <c:extLst>
            <c:ext xmlns:c16="http://schemas.microsoft.com/office/drawing/2014/chart" uri="{C3380CC4-5D6E-409C-BE32-E72D297353CC}">
              <c16:uniqueId val="{00000003-1465-41B8-B877-4A0B31B033D5}"/>
            </c:ext>
          </c:extLst>
        </c:ser>
        <c:dLbls>
          <c:showLegendKey val="0"/>
          <c:showVal val="0"/>
          <c:showCatName val="0"/>
          <c:showSerName val="0"/>
          <c:showPercent val="0"/>
          <c:showBubbleSize val="0"/>
        </c:dLbls>
        <c:gapWidth val="150"/>
        <c:overlap val="100"/>
        <c:axId val="373495312"/>
        <c:axId val="519461912"/>
      </c:barChart>
      <c:catAx>
        <c:axId val="37349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19461912"/>
        <c:crosses val="autoZero"/>
        <c:auto val="1"/>
        <c:lblAlgn val="ctr"/>
        <c:lblOffset val="100"/>
        <c:tickLblSkip val="1"/>
        <c:tickMarkSkip val="1"/>
        <c:noMultiLvlLbl val="0"/>
      </c:catAx>
      <c:valAx>
        <c:axId val="519461912"/>
        <c:scaling>
          <c:orientation val="minMax"/>
          <c:max val="100"/>
        </c:scaling>
        <c:delete val="0"/>
        <c:axPos val="l"/>
        <c:majorGridlines>
          <c:spPr>
            <a:ln w="3175">
              <a:solidFill>
                <a:srgbClr val="C0C0C0"/>
              </a:solidFill>
              <a:prstDash val="solid"/>
            </a:ln>
          </c:spPr>
        </c:majorGridlines>
        <c:title>
          <c:tx>
            <c:rich>
              <a:bodyPr/>
              <a:lstStyle/>
              <a:p>
                <a:pPr>
                  <a:defRPr/>
                </a:pPr>
                <a:r>
                  <a:rPr lang="en-GB"/>
                  <a:t>Percentage</a:t>
                </a:r>
              </a:p>
            </c:rich>
          </c:tx>
          <c:layout>
            <c:manualLayout>
              <c:xMode val="edge"/>
              <c:yMode val="edge"/>
              <c:x val="2.6423611111111108E-4"/>
              <c:y val="0.26852638888888891"/>
            </c:manualLayout>
          </c:layout>
          <c:overlay val="0"/>
          <c:spPr>
            <a:noFill/>
            <a:ln w="25400">
              <a:noFill/>
            </a:ln>
          </c:spPr>
        </c:title>
        <c:numFmt formatCode="#,##0" sourceLinked="1"/>
        <c:majorTickMark val="out"/>
        <c:minorTickMark val="none"/>
        <c:tickLblPos val="nextTo"/>
        <c:spPr>
          <a:ln w="3175">
            <a:solidFill>
              <a:schemeClr val="tx1"/>
            </a:solidFill>
            <a:prstDash val="solid"/>
          </a:ln>
        </c:spPr>
        <c:txPr>
          <a:bodyPr rot="0" vert="horz"/>
          <a:lstStyle/>
          <a:p>
            <a:pPr>
              <a:defRPr/>
            </a:pPr>
            <a:endParaRPr lang="en-US"/>
          </a:p>
        </c:txPr>
        <c:crossAx val="373495312"/>
        <c:crosses val="autoZero"/>
        <c:crossBetween val="between"/>
      </c:valAx>
      <c:spPr>
        <a:noFill/>
        <a:ln w="25400">
          <a:noFill/>
        </a:ln>
      </c:spPr>
    </c:plotArea>
    <c:legend>
      <c:legendPos val="t"/>
      <c:layout>
        <c:manualLayout>
          <c:xMode val="edge"/>
          <c:yMode val="edge"/>
          <c:x val="2.1779513888888855E-3"/>
          <c:y val="1.0814930555555522E-2"/>
          <c:w val="0.99782204861111112"/>
          <c:h val="7.5193750000000004E-2"/>
        </c:manualLayout>
      </c:layout>
      <c:overlay val="0"/>
      <c:spPr>
        <a:solidFill>
          <a:sysClr val="window" lastClr="FFFFFF"/>
        </a:solidFill>
        <a:ln w="25400">
          <a:noFill/>
        </a:ln>
      </c:spPr>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67256944444442"/>
          <c:y val="0.18588472222222222"/>
          <c:w val="0.54802204861111115"/>
          <c:h val="0.80724548611111124"/>
        </c:manualLayout>
      </c:layout>
      <c:barChart>
        <c:barDir val="bar"/>
        <c:grouping val="clustered"/>
        <c:varyColors val="0"/>
        <c:ser>
          <c:idx val="0"/>
          <c:order val="0"/>
          <c:spPr>
            <a:solidFill>
              <a:srgbClr val="08519C"/>
            </a:solidFill>
            <a:ln>
              <a:solidFill>
                <a:srgbClr val="08519C"/>
              </a:solidFill>
            </a:ln>
          </c:spPr>
          <c:invertIfNegative val="0"/>
          <c:cat>
            <c:strRef>
              <c:f>'Table 1.6'!$F$4:$F$7</c:f>
              <c:strCache>
                <c:ptCount val="4"/>
                <c:pt idx="0">
                  <c:v>Protecting the environment</c:v>
                </c:pt>
                <c:pt idx="1">
                  <c:v>Reducing emissions</c:v>
                </c:pt>
                <c:pt idx="2">
                  <c:v>Grow the economy sustainably</c:v>
                </c:pt>
                <c:pt idx="3">
                  <c:v>Ensure society can adapt to changes</c:v>
                </c:pt>
              </c:strCache>
            </c:strRef>
          </c:cat>
          <c:val>
            <c:numRef>
              <c:f>'Table 1.6'!$E$4:$E$7</c:f>
              <c:numCache>
                <c:formatCode>0</c:formatCode>
                <c:ptCount val="4"/>
                <c:pt idx="0">
                  <c:v>68</c:v>
                </c:pt>
                <c:pt idx="1">
                  <c:v>58</c:v>
                </c:pt>
                <c:pt idx="2">
                  <c:v>56</c:v>
                </c:pt>
                <c:pt idx="3">
                  <c:v>54</c:v>
                </c:pt>
              </c:numCache>
            </c:numRef>
          </c:val>
          <c:extLst>
            <c:ext xmlns:c16="http://schemas.microsoft.com/office/drawing/2014/chart" uri="{C3380CC4-5D6E-409C-BE32-E72D297353CC}">
              <c16:uniqueId val="{00000000-3A56-4790-8CFF-E65A067DD997}"/>
            </c:ext>
          </c:extLst>
        </c:ser>
        <c:dLbls>
          <c:showLegendKey val="0"/>
          <c:showVal val="0"/>
          <c:showCatName val="0"/>
          <c:showSerName val="0"/>
          <c:showPercent val="0"/>
          <c:showBubbleSize val="0"/>
        </c:dLbls>
        <c:gapWidth val="52"/>
        <c:axId val="519458776"/>
        <c:axId val="519459560"/>
      </c:barChart>
      <c:catAx>
        <c:axId val="519458776"/>
        <c:scaling>
          <c:orientation val="maxMin"/>
        </c:scaling>
        <c:delete val="0"/>
        <c:axPos val="l"/>
        <c:numFmt formatCode="@" sourceLinked="0"/>
        <c:majorTickMark val="out"/>
        <c:minorTickMark val="none"/>
        <c:tickLblPos val="nextTo"/>
        <c:txPr>
          <a:bodyPr rot="0"/>
          <a:lstStyle/>
          <a:p>
            <a:pPr>
              <a:defRPr/>
            </a:pPr>
            <a:endParaRPr lang="en-US"/>
          </a:p>
        </c:txPr>
        <c:crossAx val="519459560"/>
        <c:crosses val="autoZero"/>
        <c:auto val="1"/>
        <c:lblAlgn val="ctr"/>
        <c:lblOffset val="100"/>
        <c:noMultiLvlLbl val="0"/>
      </c:catAx>
      <c:valAx>
        <c:axId val="519459560"/>
        <c:scaling>
          <c:orientation val="minMax"/>
        </c:scaling>
        <c:delete val="0"/>
        <c:axPos val="t"/>
        <c:majorGridlines/>
        <c:title>
          <c:tx>
            <c:rich>
              <a:bodyPr/>
              <a:lstStyle/>
              <a:p>
                <a:pPr>
                  <a:defRPr b="0"/>
                </a:pPr>
                <a:r>
                  <a:rPr lang="en-GB" b="0"/>
                  <a:t>Percentage </a:t>
                </a:r>
              </a:p>
            </c:rich>
          </c:tx>
          <c:layout>
            <c:manualLayout>
              <c:xMode val="edge"/>
              <c:yMode val="edge"/>
              <c:x val="0.61985052083333336"/>
              <c:y val="1.9520833333333332E-3"/>
            </c:manualLayout>
          </c:layout>
          <c:overlay val="0"/>
        </c:title>
        <c:numFmt formatCode="0" sourceLinked="1"/>
        <c:majorTickMark val="out"/>
        <c:minorTickMark val="none"/>
        <c:tickLblPos val="nextTo"/>
        <c:crossAx val="519458776"/>
        <c:crosses val="autoZero"/>
        <c:crossBetween val="between"/>
        <c:majorUnit val="20"/>
      </c:valAx>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305788913932E-2"/>
          <c:y val="0.14857507943086062"/>
          <c:w val="0.91333547990516051"/>
          <c:h val="0.627067965188562"/>
        </c:manualLayout>
      </c:layout>
      <c:barChart>
        <c:barDir val="col"/>
        <c:grouping val="clustered"/>
        <c:varyColors val="0"/>
        <c:ser>
          <c:idx val="0"/>
          <c:order val="0"/>
          <c:tx>
            <c:strRef>
              <c:f>'Table 1.6'!$C$3</c:f>
              <c:strCache>
                <c:ptCount val="1"/>
                <c:pt idx="0">
                  <c:v>2023/24</c:v>
                </c:pt>
              </c:strCache>
            </c:strRef>
          </c:tx>
          <c:spPr>
            <a:solidFill>
              <a:srgbClr val="63A8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1.6'!$F$4:$F$8</c15:sqref>
                  </c15:fullRef>
                </c:ext>
              </c:extLst>
              <c:f>'Table 1.6'!$F$4:$F$7</c:f>
              <c:strCache>
                <c:ptCount val="4"/>
                <c:pt idx="0">
                  <c:v>Protecting the environment</c:v>
                </c:pt>
                <c:pt idx="1">
                  <c:v>Reducing emissions</c:v>
                </c:pt>
                <c:pt idx="2">
                  <c:v>Grow the economy sustainably</c:v>
                </c:pt>
                <c:pt idx="3">
                  <c:v>Ensure society can adapt to changes</c:v>
                </c:pt>
              </c:strCache>
            </c:strRef>
          </c:cat>
          <c:val>
            <c:numRef>
              <c:extLst>
                <c:ext xmlns:c15="http://schemas.microsoft.com/office/drawing/2012/chart" uri="{02D57815-91ED-43cb-92C2-25804820EDAC}">
                  <c15:fullRef>
                    <c15:sqref>'Table 1.6'!$C$4:$C$8</c15:sqref>
                  </c15:fullRef>
                </c:ext>
              </c:extLst>
              <c:f>'Table 1.6'!$C$4:$C$7</c:f>
              <c:numCache>
                <c:formatCode>0</c:formatCode>
                <c:ptCount val="4"/>
                <c:pt idx="0" formatCode="General">
                  <c:v>69</c:v>
                </c:pt>
                <c:pt idx="1">
                  <c:v>64</c:v>
                </c:pt>
                <c:pt idx="2">
                  <c:v>65</c:v>
                </c:pt>
                <c:pt idx="3">
                  <c:v>59</c:v>
                </c:pt>
              </c:numCache>
            </c:numRef>
          </c:val>
          <c:extLst>
            <c:ext xmlns:c16="http://schemas.microsoft.com/office/drawing/2014/chart" uri="{C3380CC4-5D6E-409C-BE32-E72D297353CC}">
              <c16:uniqueId val="{00000003-292B-4B8F-A76F-440719CEFF79}"/>
            </c:ext>
          </c:extLst>
        </c:ser>
        <c:ser>
          <c:idx val="1"/>
          <c:order val="1"/>
          <c:tx>
            <c:strRef>
              <c:f>'Table 1.6'!$D$3</c:f>
              <c:strCache>
                <c:ptCount val="1"/>
                <c:pt idx="0">
                  <c:v>2024/25</c:v>
                </c:pt>
              </c:strCache>
            </c:strRef>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1.6'!$F$4:$F$8</c15:sqref>
                  </c15:fullRef>
                </c:ext>
              </c:extLst>
              <c:f>'Table 1.6'!$F$4:$F$7</c:f>
              <c:strCache>
                <c:ptCount val="4"/>
                <c:pt idx="0">
                  <c:v>Protecting the environment</c:v>
                </c:pt>
                <c:pt idx="1">
                  <c:v>Reducing emissions</c:v>
                </c:pt>
                <c:pt idx="2">
                  <c:v>Grow the economy sustainably</c:v>
                </c:pt>
                <c:pt idx="3">
                  <c:v>Ensure society can adapt to changes</c:v>
                </c:pt>
              </c:strCache>
            </c:strRef>
          </c:cat>
          <c:val>
            <c:numRef>
              <c:extLst>
                <c:ext xmlns:c15="http://schemas.microsoft.com/office/drawing/2012/chart" uri="{02D57815-91ED-43cb-92C2-25804820EDAC}">
                  <c15:fullRef>
                    <c15:sqref>'Table 1.6'!$D$4:$D$8</c15:sqref>
                  </c15:fullRef>
                </c:ext>
              </c:extLst>
              <c:f>'Table 1.6'!$D$4:$D$7</c:f>
              <c:numCache>
                <c:formatCode>0</c:formatCode>
                <c:ptCount val="4"/>
                <c:pt idx="0">
                  <c:v>69</c:v>
                </c:pt>
                <c:pt idx="1">
                  <c:v>63</c:v>
                </c:pt>
                <c:pt idx="2">
                  <c:v>62</c:v>
                </c:pt>
                <c:pt idx="3">
                  <c:v>56</c:v>
                </c:pt>
              </c:numCache>
            </c:numRef>
          </c:val>
          <c:extLst>
            <c:ext xmlns:c16="http://schemas.microsoft.com/office/drawing/2014/chart" uri="{C3380CC4-5D6E-409C-BE32-E72D297353CC}">
              <c16:uniqueId val="{00000005-292B-4B8F-A76F-440719CEFF79}"/>
            </c:ext>
          </c:extLst>
        </c:ser>
        <c:ser>
          <c:idx val="2"/>
          <c:order val="2"/>
          <c:tx>
            <c:strRef>
              <c:f>'Table 1.6'!$E$3</c:f>
              <c:strCache>
                <c:ptCount val="1"/>
                <c:pt idx="0">
                  <c:v>2025/26</c:v>
                </c:pt>
              </c:strCache>
            </c:strRef>
          </c:tx>
          <c:spPr>
            <a:solidFill>
              <a:srgbClr val="08519C"/>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'Table 1.6'!$F$4:$F$8</c15:sqref>
                  </c15:fullRef>
                </c:ext>
              </c:extLst>
              <c:f>'Table 1.6'!$F$4:$F$7</c:f>
              <c:strCache>
                <c:ptCount val="4"/>
                <c:pt idx="0">
                  <c:v>Protecting the environment</c:v>
                </c:pt>
                <c:pt idx="1">
                  <c:v>Reducing emissions</c:v>
                </c:pt>
                <c:pt idx="2">
                  <c:v>Grow the economy sustainably</c:v>
                </c:pt>
                <c:pt idx="3">
                  <c:v>Ensure society can adapt to changes</c:v>
                </c:pt>
              </c:strCache>
            </c:strRef>
          </c:cat>
          <c:val>
            <c:numRef>
              <c:extLst>
                <c:ext xmlns:c15="http://schemas.microsoft.com/office/drawing/2012/chart" uri="{02D57815-91ED-43cb-92C2-25804820EDAC}">
                  <c15:fullRef>
                    <c15:sqref>'Table 1.6'!$E$4:$E$8</c15:sqref>
                  </c15:fullRef>
                </c:ext>
              </c:extLst>
              <c:f>'Table 1.6'!$E$4:$E$7</c:f>
              <c:numCache>
                <c:formatCode>0</c:formatCode>
                <c:ptCount val="4"/>
                <c:pt idx="0">
                  <c:v>68</c:v>
                </c:pt>
                <c:pt idx="1">
                  <c:v>58</c:v>
                </c:pt>
                <c:pt idx="2">
                  <c:v>56</c:v>
                </c:pt>
                <c:pt idx="3">
                  <c:v>54</c:v>
                </c:pt>
              </c:numCache>
            </c:numRef>
          </c:val>
          <c:extLst>
            <c:ext xmlns:c16="http://schemas.microsoft.com/office/drawing/2014/chart" uri="{C3380CC4-5D6E-409C-BE32-E72D297353CC}">
              <c16:uniqueId val="{00000000-B185-4891-BB64-9617F0CB32AC}"/>
            </c:ext>
          </c:extLst>
        </c:ser>
        <c:dLbls>
          <c:showLegendKey val="0"/>
          <c:showVal val="0"/>
          <c:showCatName val="0"/>
          <c:showSerName val="0"/>
          <c:showPercent val="0"/>
          <c:showBubbleSize val="0"/>
        </c:dLbls>
        <c:gapWidth val="50"/>
        <c:overlap val="-10"/>
        <c:axId val="479826656"/>
        <c:axId val="479827016"/>
      </c:barChart>
      <c:catAx>
        <c:axId val="479826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7016"/>
        <c:crosses val="autoZero"/>
        <c:auto val="1"/>
        <c:lblAlgn val="ctr"/>
        <c:lblOffset val="100"/>
        <c:noMultiLvlLbl val="0"/>
      </c:catAx>
      <c:valAx>
        <c:axId val="4798270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Percentagee</a:t>
                </a:r>
              </a:p>
            </c:rich>
          </c:tx>
          <c:overlay val="0"/>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6656"/>
        <c:crosses val="autoZero"/>
        <c:crossBetween val="between"/>
        <c:majorUnit val="20"/>
      </c:valAx>
    </c:plotArea>
    <c:legend>
      <c:legendPos val="t"/>
      <c:layout>
        <c:manualLayout>
          <c:xMode val="edge"/>
          <c:yMode val="edge"/>
          <c:x val="0.29220812762525472"/>
          <c:y val="2.247140403745828E-2"/>
          <c:w val="0.43961271580406197"/>
          <c:h val="8.396725806324500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9131944444446"/>
          <c:y val="3.8761458333333325E-2"/>
          <c:w val="0.87140868055555554"/>
          <c:h val="0.77380416666666663"/>
        </c:manualLayout>
      </c:layout>
      <c:lineChart>
        <c:grouping val="standard"/>
        <c:varyColors val="0"/>
        <c:ser>
          <c:idx val="0"/>
          <c:order val="0"/>
          <c:tx>
            <c:strRef>
              <c:f>'Table 1.7'!$A$4</c:f>
              <c:strCache>
                <c:ptCount val="1"/>
                <c:pt idx="0">
                  <c:v>Households within 400m of accessible quality greenspace (%)</c:v>
                </c:pt>
              </c:strCache>
            </c:strRef>
          </c:tx>
          <c:spPr>
            <a:ln w="28575" cap="rnd">
              <a:solidFill>
                <a:srgbClr val="08519C"/>
              </a:solidFill>
              <a:round/>
            </a:ln>
            <a:effectLst/>
          </c:spPr>
          <c:marker>
            <c:symbol val="circle"/>
            <c:size val="5"/>
            <c:spPr>
              <a:solidFill>
                <a:srgbClr val="08519C"/>
              </a:solidFill>
              <a:ln w="9525">
                <a:solidFill>
                  <a:srgbClr val="08519C"/>
                </a:solidFill>
              </a:ln>
              <a:effectLst/>
            </c:spPr>
          </c:marker>
          <c:cat>
            <c:numRef>
              <c:f>'Table 1.7'!$B$3:$E$3</c:f>
              <c:numCache>
                <c:formatCode>General</c:formatCode>
                <c:ptCount val="4"/>
                <c:pt idx="0">
                  <c:v>2023</c:v>
                </c:pt>
                <c:pt idx="1">
                  <c:v>2024</c:v>
                </c:pt>
                <c:pt idx="2">
                  <c:v>2025</c:v>
                </c:pt>
                <c:pt idx="3">
                  <c:v>2026</c:v>
                </c:pt>
              </c:numCache>
            </c:numRef>
          </c:cat>
          <c:val>
            <c:numRef>
              <c:f>'Table 1.7'!$B$4:$E$4</c:f>
              <c:numCache>
                <c:formatCode>0.0</c:formatCode>
                <c:ptCount val="4"/>
                <c:pt idx="0">
                  <c:v>48.2</c:v>
                </c:pt>
                <c:pt idx="1">
                  <c:v>48.1</c:v>
                </c:pt>
                <c:pt idx="2">
                  <c:v>48</c:v>
                </c:pt>
                <c:pt idx="3">
                  <c:v>48</c:v>
                </c:pt>
              </c:numCache>
            </c:numRef>
          </c:val>
          <c:smooth val="0"/>
          <c:extLst>
            <c:ext xmlns:c16="http://schemas.microsoft.com/office/drawing/2014/chart" uri="{C3380CC4-5D6E-409C-BE32-E72D297353CC}">
              <c16:uniqueId val="{00000000-46D4-46B5-952E-EC82D91E933A}"/>
            </c:ext>
          </c:extLst>
        </c:ser>
        <c:dLbls>
          <c:showLegendKey val="0"/>
          <c:showVal val="0"/>
          <c:showCatName val="0"/>
          <c:showSerName val="0"/>
          <c:showPercent val="0"/>
          <c:showBubbleSize val="0"/>
        </c:dLbls>
        <c:marker val="1"/>
        <c:smooth val="0"/>
        <c:axId val="521614688"/>
        <c:axId val="521618216"/>
      </c:lineChart>
      <c:catAx>
        <c:axId val="52161468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8216"/>
        <c:crosses val="autoZero"/>
        <c:auto val="1"/>
        <c:lblAlgn val="ctr"/>
        <c:lblOffset val="100"/>
        <c:noMultiLvlLbl val="0"/>
      </c:catAx>
      <c:valAx>
        <c:axId val="521618216"/>
        <c:scaling>
          <c:orientation val="minMax"/>
          <c:min val="0"/>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a:t>Percentage</a:t>
                </a:r>
              </a:p>
            </c:rich>
          </c:tx>
          <c:layout>
            <c:manualLayout>
              <c:xMode val="edge"/>
              <c:yMode val="edge"/>
              <c:x val="9.8593750000000005E-4"/>
              <c:y val="0.2539642361111111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4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01436543655626"/>
          <c:y val="2.6555304068772777E-2"/>
          <c:w val="0.87359856656101476"/>
          <c:h val="0.80385076919502452"/>
        </c:manualLayout>
      </c:layout>
      <c:lineChart>
        <c:grouping val="standard"/>
        <c:varyColors val="0"/>
        <c:ser>
          <c:idx val="1"/>
          <c:order val="0"/>
          <c:spPr>
            <a:ln w="31750">
              <a:solidFill>
                <a:srgbClr val="08519C"/>
              </a:solidFill>
            </a:ln>
          </c:spPr>
          <c:marker>
            <c:symbol val="circle"/>
            <c:size val="7"/>
            <c:spPr>
              <a:solidFill>
                <a:srgbClr val="08519C"/>
              </a:solidFill>
              <a:ln w="38100">
                <a:noFill/>
              </a:ln>
            </c:spPr>
          </c:marker>
          <c:dPt>
            <c:idx val="1"/>
            <c:bubble3D val="0"/>
            <c:extLst>
              <c:ext xmlns:c16="http://schemas.microsoft.com/office/drawing/2014/chart" uri="{C3380CC4-5D6E-409C-BE32-E72D297353CC}">
                <c16:uniqueId val="{00000000-D7AF-43FC-AD15-CAD511DAFB76}"/>
              </c:ext>
            </c:extLst>
          </c:dPt>
          <c:dPt>
            <c:idx val="2"/>
            <c:bubble3D val="0"/>
            <c:extLst>
              <c:ext xmlns:c16="http://schemas.microsoft.com/office/drawing/2014/chart" uri="{C3380CC4-5D6E-409C-BE32-E72D297353CC}">
                <c16:uniqueId val="{00000001-D7AF-43FC-AD15-CAD511DAFB76}"/>
              </c:ext>
            </c:extLst>
          </c:dPt>
          <c:dPt>
            <c:idx val="3"/>
            <c:bubble3D val="0"/>
            <c:extLst>
              <c:ext xmlns:c16="http://schemas.microsoft.com/office/drawing/2014/chart" uri="{C3380CC4-5D6E-409C-BE32-E72D297353CC}">
                <c16:uniqueId val="{00000002-D7AF-43FC-AD15-CAD511DAFB76}"/>
              </c:ext>
            </c:extLst>
          </c:dPt>
          <c:dPt>
            <c:idx val="4"/>
            <c:bubble3D val="0"/>
            <c:extLst>
              <c:ext xmlns:c16="http://schemas.microsoft.com/office/drawing/2014/chart" uri="{C3380CC4-5D6E-409C-BE32-E72D297353CC}">
                <c16:uniqueId val="{00000003-D7AF-43FC-AD15-CAD511DAFB76}"/>
              </c:ext>
            </c:extLst>
          </c:dPt>
          <c:dPt>
            <c:idx val="5"/>
            <c:bubble3D val="0"/>
            <c:extLst>
              <c:ext xmlns:c16="http://schemas.microsoft.com/office/drawing/2014/chart" uri="{C3380CC4-5D6E-409C-BE32-E72D297353CC}">
                <c16:uniqueId val="{00000004-D7AF-43FC-AD15-CAD511DAFB76}"/>
              </c:ext>
            </c:extLst>
          </c:dPt>
          <c:dPt>
            <c:idx val="6"/>
            <c:bubble3D val="0"/>
            <c:extLst>
              <c:ext xmlns:c16="http://schemas.microsoft.com/office/drawing/2014/chart" uri="{C3380CC4-5D6E-409C-BE32-E72D297353CC}">
                <c16:uniqueId val="{00000005-D7AF-43FC-AD15-CAD511DAFB76}"/>
              </c:ext>
            </c:extLst>
          </c:dPt>
          <c:dPt>
            <c:idx val="7"/>
            <c:bubble3D val="0"/>
            <c:extLst>
              <c:ext xmlns:c16="http://schemas.microsoft.com/office/drawing/2014/chart" uri="{C3380CC4-5D6E-409C-BE32-E72D297353CC}">
                <c16:uniqueId val="{00000006-D7AF-43FC-AD15-CAD511DAFB76}"/>
              </c:ext>
            </c:extLst>
          </c:dPt>
          <c:dPt>
            <c:idx val="8"/>
            <c:bubble3D val="0"/>
            <c:extLst>
              <c:ext xmlns:c16="http://schemas.microsoft.com/office/drawing/2014/chart" uri="{C3380CC4-5D6E-409C-BE32-E72D297353CC}">
                <c16:uniqueId val="{00000007-D7AF-43FC-AD15-CAD511DAFB76}"/>
              </c:ext>
            </c:extLst>
          </c:dPt>
          <c:dPt>
            <c:idx val="9"/>
            <c:bubble3D val="0"/>
            <c:extLst>
              <c:ext xmlns:c16="http://schemas.microsoft.com/office/drawing/2014/chart" uri="{C3380CC4-5D6E-409C-BE32-E72D297353CC}">
                <c16:uniqueId val="{00000008-D7AF-43FC-AD15-CAD511DAFB76}"/>
              </c:ext>
            </c:extLst>
          </c:dPt>
          <c:dLbls>
            <c:dLbl>
              <c:idx val="0"/>
              <c:layout>
                <c:manualLayout>
                  <c:x val="-7.4677675358124996E-3"/>
                  <c:y val="-6.97035635682044E-3"/>
                </c:manualLayout>
              </c:layout>
              <c:tx>
                <c:rich>
                  <a:bodyPr/>
                  <a:lstStyle/>
                  <a:p>
                    <a:r>
                      <a:rPr lang="en-US"/>
                      <a:t>26.6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7AF-43FC-AD15-CAD511DAFB76}"/>
                </c:ext>
              </c:extLst>
            </c:dLbl>
            <c:dLbl>
              <c:idx val="30"/>
              <c:layout>
                <c:manualLayout>
                  <c:x val="3.9051252097643215E-2"/>
                  <c:y val="9.2250042996119136E-2"/>
                </c:manualLayout>
              </c:layout>
              <c:tx>
                <c:rich>
                  <a:bodyPr/>
                  <a:lstStyle/>
                  <a:p>
                    <a:r>
                      <a:rPr lang="en-US"/>
                      <a:t>18.2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7AF-43FC-AD15-CAD511DAFB7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'Table 2.1'!$C$3:$AJ$3</c:f>
              <c:numCache>
                <c:formatCode>0</c:formatCode>
                <c:ptCount val="34"/>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2.1'!$C$4:$AJ$4</c:f>
              <c:numCache>
                <c:formatCode>#,##0.0</c:formatCode>
                <c:ptCount val="34"/>
                <c:pt idx="0">
                  <c:v>26.6</c:v>
                </c:pt>
                <c:pt idx="5">
                  <c:v>26.6</c:v>
                </c:pt>
                <c:pt idx="8">
                  <c:v>26.3</c:v>
                </c:pt>
                <c:pt idx="9">
                  <c:v>26.7</c:v>
                </c:pt>
                <c:pt idx="10">
                  <c:v>26.2</c:v>
                </c:pt>
                <c:pt idx="11">
                  <c:v>26.6</c:v>
                </c:pt>
                <c:pt idx="12">
                  <c:v>24.4</c:v>
                </c:pt>
                <c:pt idx="13">
                  <c:v>24.5</c:v>
                </c:pt>
                <c:pt idx="14">
                  <c:v>24.4</c:v>
                </c:pt>
                <c:pt idx="15">
                  <c:v>25.4</c:v>
                </c:pt>
                <c:pt idx="16">
                  <c:v>25.8</c:v>
                </c:pt>
                <c:pt idx="17">
                  <c:v>24.6</c:v>
                </c:pt>
                <c:pt idx="18">
                  <c:v>24.4</c:v>
                </c:pt>
                <c:pt idx="19">
                  <c:v>22.5</c:v>
                </c:pt>
                <c:pt idx="20">
                  <c:v>23</c:v>
                </c:pt>
                <c:pt idx="21">
                  <c:v>22.1</c:v>
                </c:pt>
                <c:pt idx="22">
                  <c:v>22.3</c:v>
                </c:pt>
                <c:pt idx="23">
                  <c:v>22.5</c:v>
                </c:pt>
                <c:pt idx="24">
                  <c:v>21.6</c:v>
                </c:pt>
                <c:pt idx="25">
                  <c:v>22</c:v>
                </c:pt>
                <c:pt idx="26">
                  <c:v>22.2</c:v>
                </c:pt>
                <c:pt idx="27">
                  <c:v>21.6</c:v>
                </c:pt>
                <c:pt idx="28">
                  <c:v>21</c:v>
                </c:pt>
                <c:pt idx="29">
                  <c:v>20.6</c:v>
                </c:pt>
                <c:pt idx="30">
                  <c:v>19.899999999999999</c:v>
                </c:pt>
                <c:pt idx="31">
                  <c:v>20.6</c:v>
                </c:pt>
                <c:pt idx="32">
                  <c:v>19.600000000000001</c:v>
                </c:pt>
                <c:pt idx="33">
                  <c:v>18.2</c:v>
                </c:pt>
              </c:numCache>
            </c:numRef>
          </c:val>
          <c:smooth val="0"/>
          <c:extLst>
            <c:ext xmlns:c16="http://schemas.microsoft.com/office/drawing/2014/chart" uri="{C3380CC4-5D6E-409C-BE32-E72D297353CC}">
              <c16:uniqueId val="{0000000B-D7AF-43FC-AD15-CAD511DAFB76}"/>
            </c:ext>
          </c:extLst>
        </c:ser>
        <c:dLbls>
          <c:showLegendKey val="0"/>
          <c:showVal val="0"/>
          <c:showCatName val="0"/>
          <c:showSerName val="0"/>
          <c:showPercent val="0"/>
          <c:showBubbleSize val="0"/>
        </c:dLbls>
        <c:marker val="1"/>
        <c:smooth val="0"/>
        <c:axId val="520091368"/>
        <c:axId val="520088232"/>
      </c:lineChart>
      <c:catAx>
        <c:axId val="520091368"/>
        <c:scaling>
          <c:orientation val="minMax"/>
        </c:scaling>
        <c:delete val="0"/>
        <c:axPos val="b"/>
        <c:numFmt formatCode="0" sourceLinked="1"/>
        <c:majorTickMark val="out"/>
        <c:minorTickMark val="none"/>
        <c:tickLblPos val="nextTo"/>
        <c:spPr>
          <a:solidFill>
            <a:schemeClr val="bg1"/>
          </a:solidFill>
          <a:ln>
            <a:solidFill>
              <a:sysClr val="windowText" lastClr="000000">
                <a:lumMod val="50000"/>
                <a:lumOff val="50000"/>
              </a:sysClr>
            </a:solidFill>
          </a:ln>
        </c:spPr>
        <c:txPr>
          <a:bodyPr rot="5400000" vert="horz"/>
          <a:lstStyle/>
          <a:p>
            <a:pPr>
              <a:defRPr sz="1200"/>
            </a:pPr>
            <a:endParaRPr lang="en-US"/>
          </a:p>
        </c:txPr>
        <c:crossAx val="520088232"/>
        <c:crosses val="autoZero"/>
        <c:auto val="0"/>
        <c:lblAlgn val="ctr"/>
        <c:lblOffset val="100"/>
        <c:noMultiLvlLbl val="0"/>
      </c:catAx>
      <c:valAx>
        <c:axId val="520088232"/>
        <c:scaling>
          <c:orientation val="minMax"/>
          <c:min val="0"/>
        </c:scaling>
        <c:delete val="0"/>
        <c:axPos val="l"/>
        <c:majorGridlines/>
        <c:title>
          <c:tx>
            <c:rich>
              <a:bodyPr rot="-5400000" vert="horz"/>
              <a:lstStyle/>
              <a:p>
                <a:pPr>
                  <a:defRPr/>
                </a:pPr>
                <a:r>
                  <a:rPr lang="en-GB"/>
                  <a:t>Mt CO2 Equivalent</a:t>
                </a:r>
              </a:p>
            </c:rich>
          </c:tx>
          <c:layout>
            <c:manualLayout>
              <c:xMode val="edge"/>
              <c:yMode val="edge"/>
              <c:x val="1.5772569444444441E-3"/>
              <c:y val="0.18077638888888886"/>
            </c:manualLayout>
          </c:layout>
          <c:overlay val="0"/>
        </c:title>
        <c:numFmt formatCode="#,##0" sourceLinked="0"/>
        <c:majorTickMark val="out"/>
        <c:minorTickMark val="none"/>
        <c:tickLblPos val="nextTo"/>
        <c:spPr>
          <a:ln>
            <a:solidFill>
              <a:sysClr val="windowText" lastClr="000000">
                <a:lumMod val="50000"/>
                <a:lumOff val="50000"/>
              </a:sysClr>
            </a:solidFill>
          </a:ln>
        </c:spPr>
        <c:crossAx val="520091368"/>
        <c:crosses val="autoZero"/>
        <c:crossBetween val="midCat"/>
      </c:valAx>
      <c:spPr>
        <a:ln>
          <a:noFill/>
        </a:ln>
      </c:spPr>
    </c:plotArea>
    <c:plotVisOnly val="1"/>
    <c:dispBlanksAs val="gap"/>
    <c:showDLblsOverMax val="0"/>
  </c:chart>
  <c:spPr>
    <a:ln>
      <a:noFill/>
    </a:ln>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544" l="0.70000000000000062" r="0.70000000000000062" t="0.75000000000000544" header="0.30000000000000032" footer="0.30000000000000032"/>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856642414443546E-2"/>
          <c:y val="3.6040693735626933E-2"/>
          <c:w val="0.84255329441944249"/>
          <c:h val="0.81294854152574159"/>
        </c:manualLayout>
      </c:layout>
      <c:barChart>
        <c:barDir val="col"/>
        <c:grouping val="clustered"/>
        <c:varyColors val="0"/>
        <c:ser>
          <c:idx val="2"/>
          <c:order val="0"/>
          <c:tx>
            <c:strRef>
              <c:f>'Table 2.2'!$I$231</c:f>
              <c:strCache>
                <c:ptCount val="1"/>
                <c:pt idx="0">
                  <c:v> Coolest</c:v>
                </c:pt>
              </c:strCache>
            </c:strRef>
          </c:tx>
          <c:spPr>
            <a:solidFill>
              <a:srgbClr val="08306B"/>
            </a:solidFill>
            <a:ln w="25400">
              <a:solidFill>
                <a:srgbClr val="08306B"/>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2.2'!$I$232:$I$413</c:f>
              <c:numCache>
                <c:formatCode>General</c:formatCode>
                <c:ptCount val="18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c:v>
                </c:pt>
                <c:pt idx="34">
                  <c:v>0</c:v>
                </c:pt>
                <c:pt idx="35">
                  <c:v>1</c:v>
                </c:pt>
                <c:pt idx="36">
                  <c:v>0</c:v>
                </c:pt>
                <c:pt idx="37">
                  <c:v>1</c:v>
                </c:pt>
                <c:pt idx="38">
                  <c:v>0</c:v>
                </c:pt>
                <c:pt idx="39">
                  <c:v>1</c:v>
                </c:pt>
                <c:pt idx="40">
                  <c:v>0</c:v>
                </c:pt>
                <c:pt idx="41">
                  <c:v>1</c:v>
                </c:pt>
                <c:pt idx="42">
                  <c:v>1</c:v>
                </c:pt>
                <c:pt idx="43">
                  <c:v>1</c:v>
                </c:pt>
                <c:pt idx="44">
                  <c:v>1</c:v>
                </c:pt>
                <c:pt idx="45">
                  <c:v>0</c:v>
                </c:pt>
                <c:pt idx="46">
                  <c:v>0</c:v>
                </c:pt>
                <c:pt idx="47">
                  <c:v>1</c:v>
                </c:pt>
                <c:pt idx="48">
                  <c:v>1</c:v>
                </c:pt>
                <c:pt idx="49">
                  <c:v>0</c:v>
                </c:pt>
                <c:pt idx="50">
                  <c:v>0</c:v>
                </c:pt>
                <c:pt idx="51">
                  <c:v>1</c:v>
                </c:pt>
                <c:pt idx="52">
                  <c:v>0</c:v>
                </c:pt>
                <c:pt idx="53">
                  <c:v>0</c:v>
                </c:pt>
                <c:pt idx="54">
                  <c:v>0</c:v>
                </c:pt>
                <c:pt idx="55">
                  <c:v>0</c:v>
                </c:pt>
                <c:pt idx="56">
                  <c:v>0</c:v>
                </c:pt>
                <c:pt idx="57">
                  <c:v>0</c:v>
                </c:pt>
                <c:pt idx="58">
                  <c:v>0</c:v>
                </c:pt>
                <c:pt idx="59">
                  <c:v>0</c:v>
                </c:pt>
                <c:pt idx="60">
                  <c:v>0</c:v>
                </c:pt>
                <c:pt idx="61">
                  <c:v>0</c:v>
                </c:pt>
                <c:pt idx="62">
                  <c:v>0</c:v>
                </c:pt>
                <c:pt idx="63">
                  <c:v>0</c:v>
                </c:pt>
                <c:pt idx="64">
                  <c:v>0</c:v>
                </c:pt>
                <c:pt idx="65">
                  <c:v>1</c:v>
                </c:pt>
                <c:pt idx="66">
                  <c:v>0</c:v>
                </c:pt>
                <c:pt idx="67">
                  <c:v>0</c:v>
                </c:pt>
                <c:pt idx="68">
                  <c:v>0</c:v>
                </c:pt>
                <c:pt idx="69">
                  <c:v>0</c:v>
                </c:pt>
                <c:pt idx="70">
                  <c:v>0</c:v>
                </c:pt>
                <c:pt idx="71">
                  <c:v>1</c:v>
                </c:pt>
                <c:pt idx="72">
                  <c:v>0</c:v>
                </c:pt>
                <c:pt idx="73">
                  <c:v>1</c:v>
                </c:pt>
                <c:pt idx="74">
                  <c:v>0</c:v>
                </c:pt>
                <c:pt idx="75">
                  <c:v>1</c:v>
                </c:pt>
                <c:pt idx="76">
                  <c:v>0</c:v>
                </c:pt>
                <c:pt idx="77">
                  <c:v>0</c:v>
                </c:pt>
                <c:pt idx="78">
                  <c:v>1</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1</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1-A354-4E23-A6DA-47E1B2E440F4}"/>
            </c:ext>
          </c:extLst>
        </c:ser>
        <c:ser>
          <c:idx val="3"/>
          <c:order val="1"/>
          <c:tx>
            <c:strRef>
              <c:f>'Table 2.2'!$J$231</c:f>
              <c:strCache>
                <c:ptCount val="1"/>
              </c:strCache>
            </c:strRef>
          </c:tx>
          <c:spPr>
            <a:solidFill>
              <a:srgbClr val="08519C"/>
            </a:solidFill>
            <a:ln w="25400">
              <a:solidFill>
                <a:srgbClr val="08519C"/>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2.2'!$J$232:$J$413</c:f>
              <c:numCache>
                <c:formatCode>General</c:formatCode>
                <c:ptCount val="182"/>
                <c:pt idx="0">
                  <c:v>0</c:v>
                </c:pt>
                <c:pt idx="1">
                  <c:v>0</c:v>
                </c:pt>
                <c:pt idx="2">
                  <c:v>0</c:v>
                </c:pt>
                <c:pt idx="3">
                  <c:v>0</c:v>
                </c:pt>
                <c:pt idx="4">
                  <c:v>0</c:v>
                </c:pt>
                <c:pt idx="5">
                  <c:v>0</c:v>
                </c:pt>
                <c:pt idx="6">
                  <c:v>0</c:v>
                </c:pt>
                <c:pt idx="7">
                  <c:v>0</c:v>
                </c:pt>
                <c:pt idx="8">
                  <c:v>0</c:v>
                </c:pt>
                <c:pt idx="9">
                  <c:v>2</c:v>
                </c:pt>
                <c:pt idx="10">
                  <c:v>0</c:v>
                </c:pt>
                <c:pt idx="11">
                  <c:v>2</c:v>
                </c:pt>
                <c:pt idx="12">
                  <c:v>0</c:v>
                </c:pt>
                <c:pt idx="13">
                  <c:v>0</c:v>
                </c:pt>
                <c:pt idx="14">
                  <c:v>0</c:v>
                </c:pt>
                <c:pt idx="15">
                  <c:v>0</c:v>
                </c:pt>
                <c:pt idx="16">
                  <c:v>0</c:v>
                </c:pt>
                <c:pt idx="17">
                  <c:v>0</c:v>
                </c:pt>
                <c:pt idx="18">
                  <c:v>2</c:v>
                </c:pt>
                <c:pt idx="19">
                  <c:v>0</c:v>
                </c:pt>
                <c:pt idx="20">
                  <c:v>2</c:v>
                </c:pt>
                <c:pt idx="21">
                  <c:v>0</c:v>
                </c:pt>
                <c:pt idx="22">
                  <c:v>0</c:v>
                </c:pt>
                <c:pt idx="23">
                  <c:v>0</c:v>
                </c:pt>
                <c:pt idx="24">
                  <c:v>0</c:v>
                </c:pt>
                <c:pt idx="25">
                  <c:v>0</c:v>
                </c:pt>
                <c:pt idx="26">
                  <c:v>0</c:v>
                </c:pt>
                <c:pt idx="27">
                  <c:v>0</c:v>
                </c:pt>
                <c:pt idx="28">
                  <c:v>0</c:v>
                </c:pt>
                <c:pt idx="29">
                  <c:v>2</c:v>
                </c:pt>
                <c:pt idx="30">
                  <c:v>0</c:v>
                </c:pt>
                <c:pt idx="31">
                  <c:v>0</c:v>
                </c:pt>
                <c:pt idx="32">
                  <c:v>0</c:v>
                </c:pt>
                <c:pt idx="33">
                  <c:v>0</c:v>
                </c:pt>
                <c:pt idx="34">
                  <c:v>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2</c:v>
                </c:pt>
                <c:pt idx="51">
                  <c:v>0</c:v>
                </c:pt>
                <c:pt idx="52">
                  <c:v>0</c:v>
                </c:pt>
                <c:pt idx="53">
                  <c:v>0</c:v>
                </c:pt>
                <c:pt idx="54">
                  <c:v>0</c:v>
                </c:pt>
                <c:pt idx="55">
                  <c:v>0</c:v>
                </c:pt>
                <c:pt idx="56">
                  <c:v>0</c:v>
                </c:pt>
                <c:pt idx="57">
                  <c:v>0</c:v>
                </c:pt>
                <c:pt idx="58">
                  <c:v>2</c:v>
                </c:pt>
                <c:pt idx="59">
                  <c:v>0</c:v>
                </c:pt>
                <c:pt idx="60">
                  <c:v>2</c:v>
                </c:pt>
                <c:pt idx="61">
                  <c:v>0</c:v>
                </c:pt>
                <c:pt idx="62">
                  <c:v>0</c:v>
                </c:pt>
                <c:pt idx="63">
                  <c:v>2</c:v>
                </c:pt>
                <c:pt idx="64">
                  <c:v>0</c:v>
                </c:pt>
                <c:pt idx="65">
                  <c:v>0</c:v>
                </c:pt>
                <c:pt idx="66">
                  <c:v>0</c:v>
                </c:pt>
                <c:pt idx="67">
                  <c:v>0</c:v>
                </c:pt>
                <c:pt idx="68">
                  <c:v>2</c:v>
                </c:pt>
                <c:pt idx="69">
                  <c:v>0</c:v>
                </c:pt>
                <c:pt idx="70">
                  <c:v>0</c:v>
                </c:pt>
                <c:pt idx="71">
                  <c:v>0</c:v>
                </c:pt>
                <c:pt idx="72">
                  <c:v>0</c:v>
                </c:pt>
                <c:pt idx="73">
                  <c:v>0</c:v>
                </c:pt>
                <c:pt idx="74">
                  <c:v>0</c:v>
                </c:pt>
                <c:pt idx="75">
                  <c:v>0</c:v>
                </c:pt>
                <c:pt idx="76">
                  <c:v>0</c:v>
                </c:pt>
                <c:pt idx="77">
                  <c:v>0</c:v>
                </c:pt>
                <c:pt idx="78">
                  <c:v>0</c:v>
                </c:pt>
                <c:pt idx="79">
                  <c:v>0</c:v>
                </c:pt>
                <c:pt idx="80">
                  <c:v>0</c:v>
                </c:pt>
                <c:pt idx="81">
                  <c:v>2</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2</c:v>
                </c:pt>
                <c:pt idx="109">
                  <c:v>0</c:v>
                </c:pt>
                <c:pt idx="110">
                  <c:v>0</c:v>
                </c:pt>
                <c:pt idx="111">
                  <c:v>0</c:v>
                </c:pt>
                <c:pt idx="112">
                  <c:v>0</c:v>
                </c:pt>
                <c:pt idx="113">
                  <c:v>0</c:v>
                </c:pt>
                <c:pt idx="114">
                  <c:v>0</c:v>
                </c:pt>
                <c:pt idx="115">
                  <c:v>0</c:v>
                </c:pt>
                <c:pt idx="116">
                  <c:v>0</c:v>
                </c:pt>
                <c:pt idx="117">
                  <c:v>0</c:v>
                </c:pt>
                <c:pt idx="118">
                  <c:v>2</c:v>
                </c:pt>
                <c:pt idx="119">
                  <c:v>0</c:v>
                </c:pt>
                <c:pt idx="120">
                  <c:v>0</c:v>
                </c:pt>
                <c:pt idx="121">
                  <c:v>0</c:v>
                </c:pt>
                <c:pt idx="122">
                  <c:v>0</c:v>
                </c:pt>
                <c:pt idx="123">
                  <c:v>0</c:v>
                </c:pt>
                <c:pt idx="124">
                  <c:v>0</c:v>
                </c:pt>
                <c:pt idx="125">
                  <c:v>0</c:v>
                </c:pt>
                <c:pt idx="126">
                  <c:v>0</c:v>
                </c:pt>
                <c:pt idx="127">
                  <c:v>0</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2</c:v>
                </c:pt>
                <c:pt idx="142">
                  <c:v>2</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2</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2-A354-4E23-A6DA-47E1B2E440F4}"/>
            </c:ext>
          </c:extLst>
        </c:ser>
        <c:ser>
          <c:idx val="4"/>
          <c:order val="2"/>
          <c:tx>
            <c:strRef>
              <c:f>'Table 2.2'!$K$231</c:f>
              <c:strCache>
                <c:ptCount val="1"/>
              </c:strCache>
            </c:strRef>
          </c:tx>
          <c:spPr>
            <a:solidFill>
              <a:srgbClr val="4292C6"/>
            </a:solidFill>
            <a:ln w="25400">
              <a:solidFill>
                <a:srgbClr val="4292C6"/>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2.2'!$K$232:$K$413</c:f>
              <c:numCache>
                <c:formatCode>General</c:formatCode>
                <c:ptCount val="18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c:v>
                </c:pt>
                <c:pt idx="24">
                  <c:v>0</c:v>
                </c:pt>
                <c:pt idx="25">
                  <c:v>0</c:v>
                </c:pt>
                <c:pt idx="26">
                  <c:v>0</c:v>
                </c:pt>
                <c:pt idx="27">
                  <c:v>0</c:v>
                </c:pt>
                <c:pt idx="28">
                  <c:v>3</c:v>
                </c:pt>
                <c:pt idx="29">
                  <c:v>0</c:v>
                </c:pt>
                <c:pt idx="30">
                  <c:v>3</c:v>
                </c:pt>
                <c:pt idx="31">
                  <c:v>0</c:v>
                </c:pt>
                <c:pt idx="32">
                  <c:v>3</c:v>
                </c:pt>
                <c:pt idx="33">
                  <c:v>0</c:v>
                </c:pt>
                <c:pt idx="34">
                  <c:v>0</c:v>
                </c:pt>
                <c:pt idx="35">
                  <c:v>0</c:v>
                </c:pt>
                <c:pt idx="36">
                  <c:v>3</c:v>
                </c:pt>
                <c:pt idx="37">
                  <c:v>0</c:v>
                </c:pt>
                <c:pt idx="38">
                  <c:v>3</c:v>
                </c:pt>
                <c:pt idx="39">
                  <c:v>0</c:v>
                </c:pt>
                <c:pt idx="40">
                  <c:v>3</c:v>
                </c:pt>
                <c:pt idx="41">
                  <c:v>0</c:v>
                </c:pt>
                <c:pt idx="42">
                  <c:v>0</c:v>
                </c:pt>
                <c:pt idx="43">
                  <c:v>0</c:v>
                </c:pt>
                <c:pt idx="44">
                  <c:v>0</c:v>
                </c:pt>
                <c:pt idx="45">
                  <c:v>0</c:v>
                </c:pt>
                <c:pt idx="46">
                  <c:v>3</c:v>
                </c:pt>
                <c:pt idx="47">
                  <c:v>0</c:v>
                </c:pt>
                <c:pt idx="48">
                  <c:v>0</c:v>
                </c:pt>
                <c:pt idx="49">
                  <c:v>0</c:v>
                </c:pt>
                <c:pt idx="50">
                  <c:v>0</c:v>
                </c:pt>
                <c:pt idx="51">
                  <c:v>0</c:v>
                </c:pt>
                <c:pt idx="52">
                  <c:v>0</c:v>
                </c:pt>
                <c:pt idx="53">
                  <c:v>3</c:v>
                </c:pt>
                <c:pt idx="54">
                  <c:v>0</c:v>
                </c:pt>
                <c:pt idx="55">
                  <c:v>0</c:v>
                </c:pt>
                <c:pt idx="56">
                  <c:v>0</c:v>
                </c:pt>
                <c:pt idx="57">
                  <c:v>3</c:v>
                </c:pt>
                <c:pt idx="58">
                  <c:v>0</c:v>
                </c:pt>
                <c:pt idx="59">
                  <c:v>3</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3</c:v>
                </c:pt>
                <c:pt idx="80">
                  <c:v>0</c:v>
                </c:pt>
                <c:pt idx="81">
                  <c:v>0</c:v>
                </c:pt>
                <c:pt idx="82">
                  <c:v>0</c:v>
                </c:pt>
                <c:pt idx="83">
                  <c:v>3</c:v>
                </c:pt>
                <c:pt idx="84">
                  <c:v>0</c:v>
                </c:pt>
                <c:pt idx="85">
                  <c:v>3</c:v>
                </c:pt>
                <c:pt idx="86">
                  <c:v>3</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3</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3</c:v>
                </c:pt>
                <c:pt idx="122">
                  <c:v>0</c:v>
                </c:pt>
                <c:pt idx="123">
                  <c:v>0</c:v>
                </c:pt>
                <c:pt idx="124">
                  <c:v>0</c:v>
                </c:pt>
                <c:pt idx="125">
                  <c:v>0</c:v>
                </c:pt>
                <c:pt idx="126">
                  <c:v>0</c:v>
                </c:pt>
                <c:pt idx="127">
                  <c:v>0</c:v>
                </c:pt>
                <c:pt idx="128">
                  <c:v>0</c:v>
                </c:pt>
                <c:pt idx="129">
                  <c:v>0</c:v>
                </c:pt>
                <c:pt idx="130">
                  <c:v>0</c:v>
                </c:pt>
                <c:pt idx="131">
                  <c:v>0</c:v>
                </c:pt>
                <c:pt idx="132">
                  <c:v>0</c:v>
                </c:pt>
                <c:pt idx="133">
                  <c:v>3</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3-A354-4E23-A6DA-47E1B2E440F4}"/>
            </c:ext>
          </c:extLst>
        </c:ser>
        <c:ser>
          <c:idx val="5"/>
          <c:order val="3"/>
          <c:tx>
            <c:strRef>
              <c:f>'Table 2.2'!$L$231</c:f>
              <c:strCache>
                <c:ptCount val="1"/>
              </c:strCache>
            </c:strRef>
          </c:tx>
          <c:spPr>
            <a:solidFill>
              <a:srgbClr val="9ECAE1"/>
            </a:solidFill>
            <a:ln w="25400">
              <a:solidFill>
                <a:srgbClr val="9ECAE1"/>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2.2'!$L$232:$L$413</c:f>
              <c:numCache>
                <c:formatCode>General</c:formatCode>
                <c:ptCount val="182"/>
                <c:pt idx="0">
                  <c:v>0</c:v>
                </c:pt>
                <c:pt idx="1">
                  <c:v>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4</c:v>
                </c:pt>
                <c:pt idx="23">
                  <c:v>0</c:v>
                </c:pt>
                <c:pt idx="24">
                  <c:v>0</c:v>
                </c:pt>
                <c:pt idx="25">
                  <c:v>0</c:v>
                </c:pt>
                <c:pt idx="26">
                  <c:v>4</c:v>
                </c:pt>
                <c:pt idx="27">
                  <c:v>0</c:v>
                </c:pt>
                <c:pt idx="28">
                  <c:v>0</c:v>
                </c:pt>
                <c:pt idx="29">
                  <c:v>0</c:v>
                </c:pt>
                <c:pt idx="30">
                  <c:v>0</c:v>
                </c:pt>
                <c:pt idx="31">
                  <c:v>4</c:v>
                </c:pt>
                <c:pt idx="32">
                  <c:v>0</c:v>
                </c:pt>
                <c:pt idx="33">
                  <c:v>0</c:v>
                </c:pt>
                <c:pt idx="34">
                  <c:v>0</c:v>
                </c:pt>
                <c:pt idx="35">
                  <c:v>0</c:v>
                </c:pt>
                <c:pt idx="36">
                  <c:v>0</c:v>
                </c:pt>
                <c:pt idx="37">
                  <c:v>0</c:v>
                </c:pt>
                <c:pt idx="38">
                  <c:v>0</c:v>
                </c:pt>
                <c:pt idx="39">
                  <c:v>0</c:v>
                </c:pt>
                <c:pt idx="40">
                  <c:v>0</c:v>
                </c:pt>
                <c:pt idx="41">
                  <c:v>0</c:v>
                </c:pt>
                <c:pt idx="42">
                  <c:v>0</c:v>
                </c:pt>
                <c:pt idx="43">
                  <c:v>0</c:v>
                </c:pt>
                <c:pt idx="44">
                  <c:v>0</c:v>
                </c:pt>
                <c:pt idx="45">
                  <c:v>4</c:v>
                </c:pt>
                <c:pt idx="46">
                  <c:v>0</c:v>
                </c:pt>
                <c:pt idx="47">
                  <c:v>0</c:v>
                </c:pt>
                <c:pt idx="48">
                  <c:v>0</c:v>
                </c:pt>
                <c:pt idx="49">
                  <c:v>0</c:v>
                </c:pt>
                <c:pt idx="50">
                  <c:v>0</c:v>
                </c:pt>
                <c:pt idx="51">
                  <c:v>0</c:v>
                </c:pt>
                <c:pt idx="52">
                  <c:v>4</c:v>
                </c:pt>
                <c:pt idx="53">
                  <c:v>0</c:v>
                </c:pt>
                <c:pt idx="54">
                  <c:v>0</c:v>
                </c:pt>
                <c:pt idx="55">
                  <c:v>0</c:v>
                </c:pt>
                <c:pt idx="56">
                  <c:v>4</c:v>
                </c:pt>
                <c:pt idx="57">
                  <c:v>0</c:v>
                </c:pt>
                <c:pt idx="58">
                  <c:v>0</c:v>
                </c:pt>
                <c:pt idx="59">
                  <c:v>0</c:v>
                </c:pt>
                <c:pt idx="60">
                  <c:v>0</c:v>
                </c:pt>
                <c:pt idx="61">
                  <c:v>4</c:v>
                </c:pt>
                <c:pt idx="62">
                  <c:v>4</c:v>
                </c:pt>
                <c:pt idx="63">
                  <c:v>0</c:v>
                </c:pt>
                <c:pt idx="64">
                  <c:v>0</c:v>
                </c:pt>
                <c:pt idx="65">
                  <c:v>0</c:v>
                </c:pt>
                <c:pt idx="66">
                  <c:v>4</c:v>
                </c:pt>
                <c:pt idx="67">
                  <c:v>0</c:v>
                </c:pt>
                <c:pt idx="68">
                  <c:v>0</c:v>
                </c:pt>
                <c:pt idx="69">
                  <c:v>0</c:v>
                </c:pt>
                <c:pt idx="70">
                  <c:v>0</c:v>
                </c:pt>
                <c:pt idx="71">
                  <c:v>0</c:v>
                </c:pt>
                <c:pt idx="72">
                  <c:v>4</c:v>
                </c:pt>
                <c:pt idx="73">
                  <c:v>0</c:v>
                </c:pt>
                <c:pt idx="74">
                  <c:v>0</c:v>
                </c:pt>
                <c:pt idx="75">
                  <c:v>0</c:v>
                </c:pt>
                <c:pt idx="76">
                  <c:v>0</c:v>
                </c:pt>
                <c:pt idx="77">
                  <c:v>0</c:v>
                </c:pt>
                <c:pt idx="78">
                  <c:v>0</c:v>
                </c:pt>
                <c:pt idx="79">
                  <c:v>0</c:v>
                </c:pt>
                <c:pt idx="80">
                  <c:v>4</c:v>
                </c:pt>
                <c:pt idx="81">
                  <c:v>0</c:v>
                </c:pt>
                <c:pt idx="82">
                  <c:v>0</c:v>
                </c:pt>
                <c:pt idx="83">
                  <c:v>0</c:v>
                </c:pt>
                <c:pt idx="84">
                  <c:v>0</c:v>
                </c:pt>
                <c:pt idx="85">
                  <c:v>0</c:v>
                </c:pt>
                <c:pt idx="86">
                  <c:v>0</c:v>
                </c:pt>
                <c:pt idx="87">
                  <c:v>4</c:v>
                </c:pt>
                <c:pt idx="88">
                  <c:v>0</c:v>
                </c:pt>
                <c:pt idx="89">
                  <c:v>0</c:v>
                </c:pt>
                <c:pt idx="90">
                  <c:v>0</c:v>
                </c:pt>
                <c:pt idx="91">
                  <c:v>0</c:v>
                </c:pt>
                <c:pt idx="92">
                  <c:v>4</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4</c:v>
                </c:pt>
                <c:pt idx="126">
                  <c:v>0</c:v>
                </c:pt>
                <c:pt idx="127">
                  <c:v>0</c:v>
                </c:pt>
                <c:pt idx="128">
                  <c:v>0</c:v>
                </c:pt>
                <c:pt idx="129">
                  <c:v>0</c:v>
                </c:pt>
                <c:pt idx="130">
                  <c:v>4</c:v>
                </c:pt>
                <c:pt idx="131">
                  <c:v>0</c:v>
                </c:pt>
                <c:pt idx="132">
                  <c:v>0</c:v>
                </c:pt>
                <c:pt idx="133">
                  <c:v>0</c:v>
                </c:pt>
                <c:pt idx="134">
                  <c:v>0</c:v>
                </c:pt>
                <c:pt idx="135">
                  <c:v>0</c:v>
                </c:pt>
                <c:pt idx="136">
                  <c:v>0</c:v>
                </c:pt>
                <c:pt idx="137">
                  <c:v>4</c:v>
                </c:pt>
                <c:pt idx="138">
                  <c:v>0</c:v>
                </c:pt>
                <c:pt idx="139">
                  <c:v>0</c:v>
                </c:pt>
                <c:pt idx="140">
                  <c:v>0</c:v>
                </c:pt>
                <c:pt idx="141">
                  <c:v>0</c:v>
                </c:pt>
                <c:pt idx="142">
                  <c:v>0</c:v>
                </c:pt>
                <c:pt idx="143">
                  <c:v>4</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4-A354-4E23-A6DA-47E1B2E440F4}"/>
            </c:ext>
          </c:extLst>
        </c:ser>
        <c:ser>
          <c:idx val="1"/>
          <c:order val="4"/>
          <c:tx>
            <c:strRef>
              <c:f>'Table 2.2'!$M$231</c:f>
              <c:strCache>
                <c:ptCount val="1"/>
              </c:strCache>
            </c:strRef>
          </c:tx>
          <c:spPr>
            <a:solidFill>
              <a:srgbClr val="DEEBF7"/>
            </a:solidFill>
            <a:ln w="25400">
              <a:solidFill>
                <a:srgbClr val="DEEBF7"/>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2.2'!$M$232:$M$413</c:f>
              <c:numCache>
                <c:formatCode>General</c:formatCode>
                <c:ptCount val="182"/>
                <c:pt idx="0">
                  <c:v>5</c:v>
                </c:pt>
                <c:pt idx="1">
                  <c:v>0</c:v>
                </c:pt>
                <c:pt idx="2">
                  <c:v>0</c:v>
                </c:pt>
                <c:pt idx="3">
                  <c:v>0</c:v>
                </c:pt>
                <c:pt idx="4">
                  <c:v>5</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c:v>
                </c:pt>
                <c:pt idx="20">
                  <c:v>0</c:v>
                </c:pt>
                <c:pt idx="21">
                  <c:v>0</c:v>
                </c:pt>
                <c:pt idx="22">
                  <c:v>0</c:v>
                </c:pt>
                <c:pt idx="23">
                  <c:v>0</c:v>
                </c:pt>
                <c:pt idx="24">
                  <c:v>0</c:v>
                </c:pt>
                <c:pt idx="25">
                  <c:v>5</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5</c:v>
                </c:pt>
                <c:pt idx="70">
                  <c:v>0</c:v>
                </c:pt>
                <c:pt idx="71">
                  <c:v>0</c:v>
                </c:pt>
                <c:pt idx="72">
                  <c:v>0</c:v>
                </c:pt>
                <c:pt idx="73">
                  <c:v>0</c:v>
                </c:pt>
                <c:pt idx="74">
                  <c:v>5</c:v>
                </c:pt>
                <c:pt idx="75">
                  <c:v>0</c:v>
                </c:pt>
                <c:pt idx="76">
                  <c:v>0</c:v>
                </c:pt>
                <c:pt idx="77">
                  <c:v>0</c:v>
                </c:pt>
                <c:pt idx="78">
                  <c:v>0</c:v>
                </c:pt>
                <c:pt idx="79">
                  <c:v>0</c:v>
                </c:pt>
                <c:pt idx="80">
                  <c:v>0</c:v>
                </c:pt>
                <c:pt idx="81">
                  <c:v>0</c:v>
                </c:pt>
                <c:pt idx="82">
                  <c:v>0</c:v>
                </c:pt>
                <c:pt idx="83">
                  <c:v>0</c:v>
                </c:pt>
                <c:pt idx="84">
                  <c:v>5</c:v>
                </c:pt>
                <c:pt idx="85">
                  <c:v>0</c:v>
                </c:pt>
                <c:pt idx="86">
                  <c:v>0</c:v>
                </c:pt>
                <c:pt idx="87">
                  <c:v>0</c:v>
                </c:pt>
                <c:pt idx="88">
                  <c:v>5</c:v>
                </c:pt>
                <c:pt idx="89">
                  <c:v>0</c:v>
                </c:pt>
                <c:pt idx="90">
                  <c:v>0</c:v>
                </c:pt>
                <c:pt idx="91">
                  <c:v>5</c:v>
                </c:pt>
                <c:pt idx="92">
                  <c:v>0</c:v>
                </c:pt>
                <c:pt idx="93">
                  <c:v>5</c:v>
                </c:pt>
                <c:pt idx="94">
                  <c:v>0</c:v>
                </c:pt>
                <c:pt idx="95">
                  <c:v>0</c:v>
                </c:pt>
                <c:pt idx="96">
                  <c:v>5</c:v>
                </c:pt>
                <c:pt idx="97">
                  <c:v>5</c:v>
                </c:pt>
                <c:pt idx="98">
                  <c:v>5</c:v>
                </c:pt>
                <c:pt idx="99">
                  <c:v>0</c:v>
                </c:pt>
                <c:pt idx="100">
                  <c:v>0</c:v>
                </c:pt>
                <c:pt idx="101">
                  <c:v>0</c:v>
                </c:pt>
                <c:pt idx="102">
                  <c:v>5</c:v>
                </c:pt>
                <c:pt idx="103">
                  <c:v>5</c:v>
                </c:pt>
                <c:pt idx="104">
                  <c:v>0</c:v>
                </c:pt>
                <c:pt idx="105">
                  <c:v>0</c:v>
                </c:pt>
                <c:pt idx="106">
                  <c:v>5</c:v>
                </c:pt>
                <c:pt idx="107">
                  <c:v>0</c:v>
                </c:pt>
                <c:pt idx="108">
                  <c:v>0</c:v>
                </c:pt>
                <c:pt idx="109">
                  <c:v>0</c:v>
                </c:pt>
                <c:pt idx="110">
                  <c:v>5</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5</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0-4EF2-4E0A-986B-1DE3C9D4751B}"/>
            </c:ext>
          </c:extLst>
        </c:ser>
        <c:ser>
          <c:idx val="6"/>
          <c:order val="5"/>
          <c:tx>
            <c:strRef>
              <c:f>'Table 2.2'!$N$231</c:f>
              <c:strCache>
                <c:ptCount val="1"/>
              </c:strCache>
            </c:strRef>
          </c:tx>
          <c:spPr>
            <a:solidFill>
              <a:srgbClr val="FEE0D2"/>
            </a:solidFill>
            <a:ln w="25400">
              <a:solidFill>
                <a:srgbClr val="FEE0D2"/>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2.2'!$N$232:$N$413</c:f>
              <c:numCache>
                <c:formatCode>General</c:formatCode>
                <c:ptCount val="18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6</c:v>
                </c:pt>
                <c:pt idx="18">
                  <c:v>0</c:v>
                </c:pt>
                <c:pt idx="19">
                  <c:v>0</c:v>
                </c:pt>
                <c:pt idx="20">
                  <c:v>0</c:v>
                </c:pt>
                <c:pt idx="21">
                  <c:v>0</c:v>
                </c:pt>
                <c:pt idx="22">
                  <c:v>0</c:v>
                </c:pt>
                <c:pt idx="23">
                  <c:v>0</c:v>
                </c:pt>
                <c:pt idx="24">
                  <c:v>0</c:v>
                </c:pt>
                <c:pt idx="25">
                  <c:v>0</c:v>
                </c:pt>
                <c:pt idx="26">
                  <c:v>0</c:v>
                </c:pt>
                <c:pt idx="27">
                  <c:v>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6</c:v>
                </c:pt>
                <c:pt idx="68">
                  <c:v>0</c:v>
                </c:pt>
                <c:pt idx="69">
                  <c:v>0</c:v>
                </c:pt>
                <c:pt idx="70">
                  <c:v>6</c:v>
                </c:pt>
                <c:pt idx="71">
                  <c:v>0</c:v>
                </c:pt>
                <c:pt idx="72">
                  <c:v>0</c:v>
                </c:pt>
                <c:pt idx="73">
                  <c:v>0</c:v>
                </c:pt>
                <c:pt idx="74">
                  <c:v>0</c:v>
                </c:pt>
                <c:pt idx="75">
                  <c:v>0</c:v>
                </c:pt>
                <c:pt idx="76">
                  <c:v>6</c:v>
                </c:pt>
                <c:pt idx="77">
                  <c:v>0</c:v>
                </c:pt>
                <c:pt idx="78">
                  <c:v>0</c:v>
                </c:pt>
                <c:pt idx="79">
                  <c:v>0</c:v>
                </c:pt>
                <c:pt idx="80">
                  <c:v>0</c:v>
                </c:pt>
                <c:pt idx="81">
                  <c:v>0</c:v>
                </c:pt>
                <c:pt idx="82">
                  <c:v>6</c:v>
                </c:pt>
                <c:pt idx="83">
                  <c:v>0</c:v>
                </c:pt>
                <c:pt idx="84">
                  <c:v>0</c:v>
                </c:pt>
                <c:pt idx="85">
                  <c:v>0</c:v>
                </c:pt>
                <c:pt idx="86">
                  <c:v>0</c:v>
                </c:pt>
                <c:pt idx="87">
                  <c:v>0</c:v>
                </c:pt>
                <c:pt idx="88">
                  <c:v>0</c:v>
                </c:pt>
                <c:pt idx="89">
                  <c:v>0</c:v>
                </c:pt>
                <c:pt idx="90">
                  <c:v>0</c:v>
                </c:pt>
                <c:pt idx="91">
                  <c:v>0</c:v>
                </c:pt>
                <c:pt idx="92">
                  <c:v>0</c:v>
                </c:pt>
                <c:pt idx="93">
                  <c:v>0</c:v>
                </c:pt>
                <c:pt idx="94">
                  <c:v>0</c:v>
                </c:pt>
                <c:pt idx="95">
                  <c:v>6</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6</c:v>
                </c:pt>
                <c:pt idx="113">
                  <c:v>0</c:v>
                </c:pt>
                <c:pt idx="114">
                  <c:v>6</c:v>
                </c:pt>
                <c:pt idx="115">
                  <c:v>0</c:v>
                </c:pt>
                <c:pt idx="116">
                  <c:v>0</c:v>
                </c:pt>
                <c:pt idx="117">
                  <c:v>0</c:v>
                </c:pt>
                <c:pt idx="118">
                  <c:v>0</c:v>
                </c:pt>
                <c:pt idx="119">
                  <c:v>0</c:v>
                </c:pt>
                <c:pt idx="120">
                  <c:v>0</c:v>
                </c:pt>
                <c:pt idx="121">
                  <c:v>0</c:v>
                </c:pt>
                <c:pt idx="122">
                  <c:v>6</c:v>
                </c:pt>
                <c:pt idx="123">
                  <c:v>0</c:v>
                </c:pt>
                <c:pt idx="124">
                  <c:v>6</c:v>
                </c:pt>
                <c:pt idx="125">
                  <c:v>0</c:v>
                </c:pt>
                <c:pt idx="126">
                  <c:v>6</c:v>
                </c:pt>
                <c:pt idx="127">
                  <c:v>0</c:v>
                </c:pt>
                <c:pt idx="128">
                  <c:v>0</c:v>
                </c:pt>
                <c:pt idx="129">
                  <c:v>6</c:v>
                </c:pt>
                <c:pt idx="130">
                  <c:v>0</c:v>
                </c:pt>
                <c:pt idx="131">
                  <c:v>0</c:v>
                </c:pt>
                <c:pt idx="132">
                  <c:v>6</c:v>
                </c:pt>
                <c:pt idx="133">
                  <c:v>0</c:v>
                </c:pt>
                <c:pt idx="134">
                  <c:v>6</c:v>
                </c:pt>
                <c:pt idx="135">
                  <c:v>0</c:v>
                </c:pt>
                <c:pt idx="136">
                  <c:v>0</c:v>
                </c:pt>
                <c:pt idx="137">
                  <c:v>0</c:v>
                </c:pt>
                <c:pt idx="138">
                  <c:v>0</c:v>
                </c:pt>
                <c:pt idx="139">
                  <c:v>0</c:v>
                </c:pt>
                <c:pt idx="140">
                  <c:v>6</c:v>
                </c:pt>
                <c:pt idx="141">
                  <c:v>0</c:v>
                </c:pt>
                <c:pt idx="142">
                  <c:v>0</c:v>
                </c:pt>
                <c:pt idx="143">
                  <c:v>0</c:v>
                </c:pt>
                <c:pt idx="144">
                  <c:v>0</c:v>
                </c:pt>
                <c:pt idx="145">
                  <c:v>0</c:v>
                </c:pt>
                <c:pt idx="146">
                  <c:v>0</c:v>
                </c:pt>
                <c:pt idx="147">
                  <c:v>0</c:v>
                </c:pt>
                <c:pt idx="148">
                  <c:v>0</c:v>
                </c:pt>
                <c:pt idx="149">
                  <c:v>6</c:v>
                </c:pt>
                <c:pt idx="150">
                  <c:v>0</c:v>
                </c:pt>
                <c:pt idx="151">
                  <c:v>0</c:v>
                </c:pt>
                <c:pt idx="152">
                  <c:v>6</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1-4EF2-4E0A-986B-1DE3C9D4751B}"/>
            </c:ext>
          </c:extLst>
        </c:ser>
        <c:ser>
          <c:idx val="7"/>
          <c:order val="6"/>
          <c:tx>
            <c:strRef>
              <c:f>'Table 2.2'!$O$231</c:f>
              <c:strCache>
                <c:ptCount val="1"/>
              </c:strCache>
            </c:strRef>
          </c:tx>
          <c:spPr>
            <a:solidFill>
              <a:srgbClr val="FC9272"/>
            </a:solidFill>
            <a:ln w="25400">
              <a:solidFill>
                <a:srgbClr val="FC9272"/>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2.2'!$O$232:$O$413</c:f>
              <c:numCache>
                <c:formatCode>General</c:formatCode>
                <c:ptCount val="182"/>
                <c:pt idx="0">
                  <c:v>0</c:v>
                </c:pt>
                <c:pt idx="1">
                  <c:v>0</c:v>
                </c:pt>
                <c:pt idx="2">
                  <c:v>0</c:v>
                </c:pt>
                <c:pt idx="3">
                  <c:v>0</c:v>
                </c:pt>
                <c:pt idx="4">
                  <c:v>0</c:v>
                </c:pt>
                <c:pt idx="5">
                  <c:v>7</c:v>
                </c:pt>
                <c:pt idx="6">
                  <c:v>0</c:v>
                </c:pt>
                <c:pt idx="7">
                  <c:v>7</c:v>
                </c:pt>
                <c:pt idx="8">
                  <c:v>0</c:v>
                </c:pt>
                <c:pt idx="9">
                  <c:v>0</c:v>
                </c:pt>
                <c:pt idx="10">
                  <c:v>7</c:v>
                </c:pt>
                <c:pt idx="11">
                  <c:v>0</c:v>
                </c:pt>
                <c:pt idx="12">
                  <c:v>7</c:v>
                </c:pt>
                <c:pt idx="13">
                  <c:v>0</c:v>
                </c:pt>
                <c:pt idx="14">
                  <c:v>0</c:v>
                </c:pt>
                <c:pt idx="15">
                  <c:v>0</c:v>
                </c:pt>
                <c:pt idx="16">
                  <c:v>0</c:v>
                </c:pt>
                <c:pt idx="17">
                  <c:v>0</c:v>
                </c:pt>
                <c:pt idx="18">
                  <c:v>0</c:v>
                </c:pt>
                <c:pt idx="19">
                  <c:v>0</c:v>
                </c:pt>
                <c:pt idx="20">
                  <c:v>0</c:v>
                </c:pt>
                <c:pt idx="21">
                  <c:v>7</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7</c:v>
                </c:pt>
                <c:pt idx="50">
                  <c:v>0</c:v>
                </c:pt>
                <c:pt idx="51">
                  <c:v>0</c:v>
                </c:pt>
                <c:pt idx="52">
                  <c:v>0</c:v>
                </c:pt>
                <c:pt idx="53">
                  <c:v>0</c:v>
                </c:pt>
                <c:pt idx="54">
                  <c:v>0</c:v>
                </c:pt>
                <c:pt idx="55">
                  <c:v>7</c:v>
                </c:pt>
                <c:pt idx="56">
                  <c:v>0</c:v>
                </c:pt>
                <c:pt idx="57">
                  <c:v>0</c:v>
                </c:pt>
                <c:pt idx="58">
                  <c:v>0</c:v>
                </c:pt>
                <c:pt idx="59">
                  <c:v>0</c:v>
                </c:pt>
                <c:pt idx="60">
                  <c:v>0</c:v>
                </c:pt>
                <c:pt idx="61">
                  <c:v>0</c:v>
                </c:pt>
                <c:pt idx="62">
                  <c:v>0</c:v>
                </c:pt>
                <c:pt idx="63">
                  <c:v>0</c:v>
                </c:pt>
                <c:pt idx="64">
                  <c:v>7</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7</c:v>
                </c:pt>
                <c:pt idx="101">
                  <c:v>0</c:v>
                </c:pt>
                <c:pt idx="102">
                  <c:v>0</c:v>
                </c:pt>
                <c:pt idx="103">
                  <c:v>0</c:v>
                </c:pt>
                <c:pt idx="104">
                  <c:v>0</c:v>
                </c:pt>
                <c:pt idx="105">
                  <c:v>0</c:v>
                </c:pt>
                <c:pt idx="106">
                  <c:v>0</c:v>
                </c:pt>
                <c:pt idx="107">
                  <c:v>0</c:v>
                </c:pt>
                <c:pt idx="108">
                  <c:v>0</c:v>
                </c:pt>
                <c:pt idx="109">
                  <c:v>0</c:v>
                </c:pt>
                <c:pt idx="110">
                  <c:v>0</c:v>
                </c:pt>
                <c:pt idx="111">
                  <c:v>7</c:v>
                </c:pt>
                <c:pt idx="112">
                  <c:v>0</c:v>
                </c:pt>
                <c:pt idx="113">
                  <c:v>0</c:v>
                </c:pt>
                <c:pt idx="114">
                  <c:v>0</c:v>
                </c:pt>
                <c:pt idx="115">
                  <c:v>0</c:v>
                </c:pt>
                <c:pt idx="116">
                  <c:v>7</c:v>
                </c:pt>
                <c:pt idx="117">
                  <c:v>0</c:v>
                </c:pt>
                <c:pt idx="118">
                  <c:v>0</c:v>
                </c:pt>
                <c:pt idx="119">
                  <c:v>0</c:v>
                </c:pt>
                <c:pt idx="120">
                  <c:v>7</c:v>
                </c:pt>
                <c:pt idx="121">
                  <c:v>0</c:v>
                </c:pt>
                <c:pt idx="122">
                  <c:v>0</c:v>
                </c:pt>
                <c:pt idx="123">
                  <c:v>7</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7</c:v>
                </c:pt>
                <c:pt idx="139">
                  <c:v>0</c:v>
                </c:pt>
                <c:pt idx="140">
                  <c:v>0</c:v>
                </c:pt>
                <c:pt idx="141">
                  <c:v>0</c:v>
                </c:pt>
                <c:pt idx="142">
                  <c:v>0</c:v>
                </c:pt>
                <c:pt idx="143">
                  <c:v>0</c:v>
                </c:pt>
                <c:pt idx="144">
                  <c:v>0</c:v>
                </c:pt>
                <c:pt idx="145">
                  <c:v>0</c:v>
                </c:pt>
                <c:pt idx="146">
                  <c:v>0</c:v>
                </c:pt>
                <c:pt idx="147">
                  <c:v>7</c:v>
                </c:pt>
                <c:pt idx="148">
                  <c:v>7</c:v>
                </c:pt>
                <c:pt idx="149">
                  <c:v>0</c:v>
                </c:pt>
                <c:pt idx="150">
                  <c:v>7</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7</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2-4EF2-4E0A-986B-1DE3C9D4751B}"/>
            </c:ext>
          </c:extLst>
        </c:ser>
        <c:ser>
          <c:idx val="8"/>
          <c:order val="7"/>
          <c:tx>
            <c:strRef>
              <c:f>'Table 2.2'!$P$231</c:f>
              <c:strCache>
                <c:ptCount val="1"/>
              </c:strCache>
            </c:strRef>
          </c:tx>
          <c:spPr>
            <a:solidFill>
              <a:srgbClr val="EF3B2C"/>
            </a:solidFill>
            <a:ln w="25400">
              <a:solidFill>
                <a:srgbClr val="EF3B2C"/>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2.2'!$P$232:$P$413</c:f>
              <c:numCache>
                <c:formatCode>General</c:formatCode>
                <c:ptCount val="182"/>
                <c:pt idx="0">
                  <c:v>0</c:v>
                </c:pt>
                <c:pt idx="1">
                  <c:v>0</c:v>
                </c:pt>
                <c:pt idx="2">
                  <c:v>0</c:v>
                </c:pt>
                <c:pt idx="3">
                  <c:v>8</c:v>
                </c:pt>
                <c:pt idx="4">
                  <c:v>0</c:v>
                </c:pt>
                <c:pt idx="5">
                  <c:v>0</c:v>
                </c:pt>
                <c:pt idx="6">
                  <c:v>8</c:v>
                </c:pt>
                <c:pt idx="7">
                  <c:v>0</c:v>
                </c:pt>
                <c:pt idx="8">
                  <c:v>8</c:v>
                </c:pt>
                <c:pt idx="9">
                  <c:v>0</c:v>
                </c:pt>
                <c:pt idx="10">
                  <c:v>0</c:v>
                </c:pt>
                <c:pt idx="11">
                  <c:v>0</c:v>
                </c:pt>
                <c:pt idx="12">
                  <c:v>0</c:v>
                </c:pt>
                <c:pt idx="13">
                  <c:v>0</c:v>
                </c:pt>
                <c:pt idx="14">
                  <c:v>8</c:v>
                </c:pt>
                <c:pt idx="15">
                  <c:v>8</c:v>
                </c:pt>
                <c:pt idx="16">
                  <c:v>0</c:v>
                </c:pt>
                <c:pt idx="17">
                  <c:v>0</c:v>
                </c:pt>
                <c:pt idx="18">
                  <c:v>0</c:v>
                </c:pt>
                <c:pt idx="19">
                  <c:v>0</c:v>
                </c:pt>
                <c:pt idx="20">
                  <c:v>0</c:v>
                </c:pt>
                <c:pt idx="21">
                  <c:v>0</c:v>
                </c:pt>
                <c:pt idx="22">
                  <c:v>0</c:v>
                </c:pt>
                <c:pt idx="23">
                  <c:v>0</c:v>
                </c:pt>
                <c:pt idx="24">
                  <c:v>8</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8</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8</c:v>
                </c:pt>
                <c:pt idx="90">
                  <c:v>8</c:v>
                </c:pt>
                <c:pt idx="91">
                  <c:v>0</c:v>
                </c:pt>
                <c:pt idx="92">
                  <c:v>0</c:v>
                </c:pt>
                <c:pt idx="93">
                  <c:v>0</c:v>
                </c:pt>
                <c:pt idx="94">
                  <c:v>8</c:v>
                </c:pt>
                <c:pt idx="95">
                  <c:v>0</c:v>
                </c:pt>
                <c:pt idx="96">
                  <c:v>0</c:v>
                </c:pt>
                <c:pt idx="97">
                  <c:v>0</c:v>
                </c:pt>
                <c:pt idx="98">
                  <c:v>0</c:v>
                </c:pt>
                <c:pt idx="99">
                  <c:v>0</c:v>
                </c:pt>
                <c:pt idx="100">
                  <c:v>0</c:v>
                </c:pt>
                <c:pt idx="101">
                  <c:v>0</c:v>
                </c:pt>
                <c:pt idx="102">
                  <c:v>0</c:v>
                </c:pt>
                <c:pt idx="103">
                  <c:v>0</c:v>
                </c:pt>
                <c:pt idx="104">
                  <c:v>8</c:v>
                </c:pt>
                <c:pt idx="105">
                  <c:v>0</c:v>
                </c:pt>
                <c:pt idx="106">
                  <c:v>0</c:v>
                </c:pt>
                <c:pt idx="107">
                  <c:v>0</c:v>
                </c:pt>
                <c:pt idx="108">
                  <c:v>0</c:v>
                </c:pt>
                <c:pt idx="109">
                  <c:v>0</c:v>
                </c:pt>
                <c:pt idx="110">
                  <c:v>0</c:v>
                </c:pt>
                <c:pt idx="111">
                  <c:v>0</c:v>
                </c:pt>
                <c:pt idx="112">
                  <c:v>0</c:v>
                </c:pt>
                <c:pt idx="113">
                  <c:v>0</c:v>
                </c:pt>
                <c:pt idx="114">
                  <c:v>0</c:v>
                </c:pt>
                <c:pt idx="115">
                  <c:v>0</c:v>
                </c:pt>
                <c:pt idx="116">
                  <c:v>0</c:v>
                </c:pt>
                <c:pt idx="117">
                  <c:v>8</c:v>
                </c:pt>
                <c:pt idx="118">
                  <c:v>0</c:v>
                </c:pt>
                <c:pt idx="119">
                  <c:v>0</c:v>
                </c:pt>
                <c:pt idx="120">
                  <c:v>0</c:v>
                </c:pt>
                <c:pt idx="121">
                  <c:v>0</c:v>
                </c:pt>
                <c:pt idx="122">
                  <c:v>0</c:v>
                </c:pt>
                <c:pt idx="123">
                  <c:v>0</c:v>
                </c:pt>
                <c:pt idx="124">
                  <c:v>0</c:v>
                </c:pt>
                <c:pt idx="125">
                  <c:v>0</c:v>
                </c:pt>
                <c:pt idx="126">
                  <c:v>0</c:v>
                </c:pt>
                <c:pt idx="127">
                  <c:v>8</c:v>
                </c:pt>
                <c:pt idx="128">
                  <c:v>0</c:v>
                </c:pt>
                <c:pt idx="129">
                  <c:v>0</c:v>
                </c:pt>
                <c:pt idx="130">
                  <c:v>0</c:v>
                </c:pt>
                <c:pt idx="131">
                  <c:v>8</c:v>
                </c:pt>
                <c:pt idx="132">
                  <c:v>0</c:v>
                </c:pt>
                <c:pt idx="133">
                  <c:v>0</c:v>
                </c:pt>
                <c:pt idx="134">
                  <c:v>0</c:v>
                </c:pt>
                <c:pt idx="135">
                  <c:v>0</c:v>
                </c:pt>
                <c:pt idx="136">
                  <c:v>0</c:v>
                </c:pt>
                <c:pt idx="137">
                  <c:v>0</c:v>
                </c:pt>
                <c:pt idx="138">
                  <c:v>0</c:v>
                </c:pt>
                <c:pt idx="139">
                  <c:v>0</c:v>
                </c:pt>
                <c:pt idx="140">
                  <c:v>0</c:v>
                </c:pt>
                <c:pt idx="141">
                  <c:v>0</c:v>
                </c:pt>
                <c:pt idx="142">
                  <c:v>0</c:v>
                </c:pt>
                <c:pt idx="143">
                  <c:v>0</c:v>
                </c:pt>
                <c:pt idx="144">
                  <c:v>8</c:v>
                </c:pt>
                <c:pt idx="145">
                  <c:v>0</c:v>
                </c:pt>
                <c:pt idx="146">
                  <c:v>0</c:v>
                </c:pt>
                <c:pt idx="147">
                  <c:v>0</c:v>
                </c:pt>
                <c:pt idx="148">
                  <c:v>0</c:v>
                </c:pt>
                <c:pt idx="149">
                  <c:v>0</c:v>
                </c:pt>
                <c:pt idx="150">
                  <c:v>0</c:v>
                </c:pt>
                <c:pt idx="151">
                  <c:v>0</c:v>
                </c:pt>
                <c:pt idx="152">
                  <c:v>0</c:v>
                </c:pt>
                <c:pt idx="153">
                  <c:v>0</c:v>
                </c:pt>
                <c:pt idx="154">
                  <c:v>0</c:v>
                </c:pt>
                <c:pt idx="155">
                  <c:v>0</c:v>
                </c:pt>
                <c:pt idx="156">
                  <c:v>0</c:v>
                </c:pt>
                <c:pt idx="157">
                  <c:v>8</c:v>
                </c:pt>
                <c:pt idx="158">
                  <c:v>0</c:v>
                </c:pt>
                <c:pt idx="159">
                  <c:v>0</c:v>
                </c:pt>
                <c:pt idx="160">
                  <c:v>0</c:v>
                </c:pt>
                <c:pt idx="161">
                  <c:v>0</c:v>
                </c:pt>
                <c:pt idx="162">
                  <c:v>0</c:v>
                </c:pt>
                <c:pt idx="163">
                  <c:v>0</c:v>
                </c:pt>
                <c:pt idx="164">
                  <c:v>8</c:v>
                </c:pt>
                <c:pt idx="165">
                  <c:v>0</c:v>
                </c:pt>
                <c:pt idx="166">
                  <c:v>0</c:v>
                </c:pt>
                <c:pt idx="167">
                  <c:v>8</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3-4EF2-4E0A-986B-1DE3C9D4751B}"/>
            </c:ext>
          </c:extLst>
        </c:ser>
        <c:ser>
          <c:idx val="9"/>
          <c:order val="8"/>
          <c:tx>
            <c:strRef>
              <c:f>'Table 2.2'!$Q$231</c:f>
              <c:strCache>
                <c:ptCount val="1"/>
              </c:strCache>
            </c:strRef>
          </c:tx>
          <c:spPr>
            <a:solidFill>
              <a:srgbClr val="A50F15"/>
            </a:solidFill>
            <a:ln w="25400">
              <a:solidFill>
                <a:srgbClr val="A50F15"/>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2.2'!$Q$232:$Q$413</c:f>
              <c:numCache>
                <c:formatCode>General</c:formatCode>
                <c:ptCount val="18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9</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9</c:v>
                </c:pt>
                <c:pt idx="100">
                  <c:v>0</c:v>
                </c:pt>
                <c:pt idx="101">
                  <c:v>9</c:v>
                </c:pt>
                <c:pt idx="102">
                  <c:v>0</c:v>
                </c:pt>
                <c:pt idx="103">
                  <c:v>0</c:v>
                </c:pt>
                <c:pt idx="104">
                  <c:v>0</c:v>
                </c:pt>
                <c:pt idx="105">
                  <c:v>0</c:v>
                </c:pt>
                <c:pt idx="106">
                  <c:v>0</c:v>
                </c:pt>
                <c:pt idx="107">
                  <c:v>0</c:v>
                </c:pt>
                <c:pt idx="108">
                  <c:v>0</c:v>
                </c:pt>
                <c:pt idx="109">
                  <c:v>9</c:v>
                </c:pt>
                <c:pt idx="110">
                  <c:v>0</c:v>
                </c:pt>
                <c:pt idx="111">
                  <c:v>0</c:v>
                </c:pt>
                <c:pt idx="112">
                  <c:v>0</c:v>
                </c:pt>
                <c:pt idx="113">
                  <c:v>9</c:v>
                </c:pt>
                <c:pt idx="114">
                  <c:v>0</c:v>
                </c:pt>
                <c:pt idx="115">
                  <c:v>9</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9</c:v>
                </c:pt>
                <c:pt idx="140">
                  <c:v>0</c:v>
                </c:pt>
                <c:pt idx="141">
                  <c:v>0</c:v>
                </c:pt>
                <c:pt idx="142">
                  <c:v>0</c:v>
                </c:pt>
                <c:pt idx="143">
                  <c:v>0</c:v>
                </c:pt>
                <c:pt idx="144">
                  <c:v>0</c:v>
                </c:pt>
                <c:pt idx="145">
                  <c:v>9</c:v>
                </c:pt>
                <c:pt idx="146">
                  <c:v>9</c:v>
                </c:pt>
                <c:pt idx="147">
                  <c:v>0</c:v>
                </c:pt>
                <c:pt idx="148">
                  <c:v>0</c:v>
                </c:pt>
                <c:pt idx="149">
                  <c:v>0</c:v>
                </c:pt>
                <c:pt idx="150">
                  <c:v>0</c:v>
                </c:pt>
                <c:pt idx="151">
                  <c:v>0</c:v>
                </c:pt>
                <c:pt idx="152">
                  <c:v>0</c:v>
                </c:pt>
                <c:pt idx="153">
                  <c:v>0</c:v>
                </c:pt>
                <c:pt idx="154">
                  <c:v>9</c:v>
                </c:pt>
                <c:pt idx="155">
                  <c:v>9</c:v>
                </c:pt>
                <c:pt idx="156">
                  <c:v>9</c:v>
                </c:pt>
                <c:pt idx="157">
                  <c:v>0</c:v>
                </c:pt>
                <c:pt idx="158">
                  <c:v>9</c:v>
                </c:pt>
                <c:pt idx="159">
                  <c:v>9</c:v>
                </c:pt>
                <c:pt idx="160">
                  <c:v>9</c:v>
                </c:pt>
                <c:pt idx="161">
                  <c:v>0</c:v>
                </c:pt>
                <c:pt idx="162">
                  <c:v>0</c:v>
                </c:pt>
                <c:pt idx="163">
                  <c:v>0</c:v>
                </c:pt>
                <c:pt idx="164">
                  <c:v>0</c:v>
                </c:pt>
                <c:pt idx="165">
                  <c:v>9</c:v>
                </c:pt>
                <c:pt idx="166">
                  <c:v>0</c:v>
                </c:pt>
                <c:pt idx="167">
                  <c:v>0</c:v>
                </c:pt>
                <c:pt idx="168">
                  <c:v>9</c:v>
                </c:pt>
                <c:pt idx="169">
                  <c:v>0</c:v>
                </c:pt>
                <c:pt idx="170">
                  <c:v>9</c:v>
                </c:pt>
                <c:pt idx="171">
                  <c:v>0</c:v>
                </c:pt>
                <c:pt idx="172">
                  <c:v>0</c:v>
                </c:pt>
                <c:pt idx="173">
                  <c:v>0</c:v>
                </c:pt>
                <c:pt idx="174">
                  <c:v>0</c:v>
                </c:pt>
                <c:pt idx="175">
                  <c:v>0</c:v>
                </c:pt>
                <c:pt idx="176">
                  <c:v>0</c:v>
                </c:pt>
                <c:pt idx="177">
                  <c:v>0</c:v>
                </c:pt>
                <c:pt idx="178">
                  <c:v>0</c:v>
                </c:pt>
                <c:pt idx="179">
                  <c:v>0</c:v>
                </c:pt>
                <c:pt idx="180">
                  <c:v>0</c:v>
                </c:pt>
                <c:pt idx="181">
                  <c:v>0</c:v>
                </c:pt>
              </c:numCache>
            </c:numRef>
          </c:val>
          <c:extLst>
            <c:ext xmlns:c16="http://schemas.microsoft.com/office/drawing/2014/chart" uri="{C3380CC4-5D6E-409C-BE32-E72D297353CC}">
              <c16:uniqueId val="{00000004-4EF2-4E0A-986B-1DE3C9D4751B}"/>
            </c:ext>
          </c:extLst>
        </c:ser>
        <c:ser>
          <c:idx val="10"/>
          <c:order val="9"/>
          <c:tx>
            <c:strRef>
              <c:f>'Table 2.2'!$R$231</c:f>
              <c:strCache>
                <c:ptCount val="1"/>
                <c:pt idx="0">
                  <c:v> Warmest</c:v>
                </c:pt>
              </c:strCache>
            </c:strRef>
          </c:tx>
          <c:spPr>
            <a:solidFill>
              <a:srgbClr val="67000D"/>
            </a:solidFill>
            <a:ln w="25400">
              <a:solidFill>
                <a:srgbClr val="67000D"/>
              </a:solidFill>
            </a:ln>
            <a:effectLst/>
          </c:spPr>
          <c:invertIfNegative val="0"/>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2.2'!$R$232:$R$413</c:f>
              <c:numCache>
                <c:formatCode>General</c:formatCode>
                <c:ptCount val="182"/>
                <c:pt idx="0">
                  <c:v>0</c:v>
                </c:pt>
                <c:pt idx="1">
                  <c:v>0</c:v>
                </c:pt>
                <c:pt idx="2">
                  <c:v>10</c:v>
                </c:pt>
                <c:pt idx="3">
                  <c:v>0</c:v>
                </c:pt>
                <c:pt idx="4">
                  <c:v>0</c:v>
                </c:pt>
                <c:pt idx="5">
                  <c:v>0</c:v>
                </c:pt>
                <c:pt idx="6">
                  <c:v>0</c:v>
                </c:pt>
                <c:pt idx="7">
                  <c:v>0</c:v>
                </c:pt>
                <c:pt idx="8">
                  <c:v>0</c:v>
                </c:pt>
                <c:pt idx="9">
                  <c:v>0</c:v>
                </c:pt>
                <c:pt idx="10">
                  <c:v>0</c:v>
                </c:pt>
                <c:pt idx="11">
                  <c:v>0</c:v>
                </c:pt>
                <c:pt idx="12">
                  <c:v>0</c:v>
                </c:pt>
                <c:pt idx="13">
                  <c:v>10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10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10</c:v>
                </c:pt>
                <c:pt idx="152">
                  <c:v>0</c:v>
                </c:pt>
                <c:pt idx="153">
                  <c:v>10</c:v>
                </c:pt>
                <c:pt idx="154">
                  <c:v>0</c:v>
                </c:pt>
                <c:pt idx="155">
                  <c:v>0</c:v>
                </c:pt>
                <c:pt idx="156">
                  <c:v>0</c:v>
                </c:pt>
                <c:pt idx="157">
                  <c:v>0</c:v>
                </c:pt>
                <c:pt idx="158">
                  <c:v>0</c:v>
                </c:pt>
                <c:pt idx="159">
                  <c:v>0</c:v>
                </c:pt>
                <c:pt idx="160">
                  <c:v>0</c:v>
                </c:pt>
                <c:pt idx="161">
                  <c:v>10</c:v>
                </c:pt>
                <c:pt idx="162">
                  <c:v>10</c:v>
                </c:pt>
                <c:pt idx="163">
                  <c:v>10</c:v>
                </c:pt>
                <c:pt idx="164">
                  <c:v>0</c:v>
                </c:pt>
                <c:pt idx="165">
                  <c:v>0</c:v>
                </c:pt>
                <c:pt idx="166">
                  <c:v>0</c:v>
                </c:pt>
                <c:pt idx="167">
                  <c:v>0</c:v>
                </c:pt>
                <c:pt idx="168">
                  <c:v>0</c:v>
                </c:pt>
                <c:pt idx="169">
                  <c:v>10</c:v>
                </c:pt>
                <c:pt idx="170">
                  <c:v>0</c:v>
                </c:pt>
                <c:pt idx="171">
                  <c:v>0</c:v>
                </c:pt>
                <c:pt idx="172">
                  <c:v>10</c:v>
                </c:pt>
                <c:pt idx="173">
                  <c:v>10</c:v>
                </c:pt>
                <c:pt idx="174">
                  <c:v>10</c:v>
                </c:pt>
                <c:pt idx="175">
                  <c:v>10</c:v>
                </c:pt>
                <c:pt idx="176">
                  <c:v>10</c:v>
                </c:pt>
                <c:pt idx="177">
                  <c:v>10</c:v>
                </c:pt>
                <c:pt idx="178">
                  <c:v>10</c:v>
                </c:pt>
                <c:pt idx="179">
                  <c:v>10</c:v>
                </c:pt>
                <c:pt idx="180">
                  <c:v>10</c:v>
                </c:pt>
                <c:pt idx="181">
                  <c:v>10</c:v>
                </c:pt>
              </c:numCache>
            </c:numRef>
          </c:val>
          <c:extLst>
            <c:ext xmlns:c16="http://schemas.microsoft.com/office/drawing/2014/chart" uri="{C3380CC4-5D6E-409C-BE32-E72D297353CC}">
              <c16:uniqueId val="{00000005-4EF2-4E0A-986B-1DE3C9D4751B}"/>
            </c:ext>
          </c:extLst>
        </c:ser>
        <c:dLbls>
          <c:showLegendKey val="0"/>
          <c:showVal val="0"/>
          <c:showCatName val="0"/>
          <c:showSerName val="0"/>
          <c:showPercent val="0"/>
          <c:showBubbleSize val="0"/>
        </c:dLbls>
        <c:gapWidth val="0"/>
        <c:overlap val="100"/>
        <c:axId val="519460344"/>
        <c:axId val="519458384"/>
      </c:barChart>
      <c:catAx>
        <c:axId val="519460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Yu Gothic" panose="020B0400000000000000" pitchFamily="34" charset="-128"/>
                <a:cs typeface="Arial" panose="020B0604020202020204" pitchFamily="34" charset="0"/>
              </a:defRPr>
            </a:pPr>
            <a:endParaRPr lang="en-US"/>
          </a:p>
        </c:txPr>
        <c:crossAx val="519458384"/>
        <c:crosses val="autoZero"/>
        <c:auto val="0"/>
        <c:lblAlgn val="ctr"/>
        <c:lblOffset val="100"/>
        <c:tickMarkSkip val="5"/>
        <c:noMultiLvlLbl val="0"/>
      </c:catAx>
      <c:valAx>
        <c:axId val="51945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Yu Gothic" panose="020B0400000000000000" pitchFamily="34" charset="-128"/>
                <a:cs typeface="Arial" panose="020B0604020202020204" pitchFamily="34" charset="0"/>
              </a:defRPr>
            </a:pPr>
            <a:endParaRPr lang="en-US"/>
          </a:p>
        </c:txPr>
        <c:crossAx val="519460344"/>
        <c:crosses val="autoZero"/>
        <c:crossBetween val="between"/>
        <c:majorUnit val="0.1"/>
      </c:valAx>
      <c:spPr>
        <a:noFill/>
        <a:ln>
          <a:noFill/>
        </a:ln>
        <a:effectLst/>
      </c:spPr>
    </c:plotArea>
    <c:legend>
      <c:legendPos val="r"/>
      <c:layout>
        <c:manualLayout>
          <c:xMode val="edge"/>
          <c:yMode val="edge"/>
          <c:x val="0.86792268138619078"/>
          <c:y val="0.20919710427069096"/>
          <c:w val="0.11925208166491535"/>
          <c:h val="0.48689146807652589"/>
        </c:manualLayout>
      </c:layout>
      <c:overlay val="0"/>
      <c:spPr>
        <a:noFill/>
        <a:ln>
          <a:noFill/>
        </a:ln>
        <a:effectLst/>
      </c:spPr>
      <c:txPr>
        <a:bodyPr rot="0" spcFirstLastPara="1" vertOverflow="ellipsis" vert="horz" wrap="square" anchor="ctr" anchorCtr="1"/>
        <a:lstStyle/>
        <a:p>
          <a:pPr>
            <a:defRPr sz="2400" b="0" i="0" u="none" strike="noStrike" kern="1200" baseline="0">
              <a:solidFill>
                <a:sysClr val="windowText" lastClr="000000"/>
              </a:solidFill>
              <a:latin typeface="Arial" panose="020B0604020202020204" pitchFamily="34" charset="0"/>
              <a:ea typeface="Yu Gothic" panose="020B0400000000000000" pitchFamily="34" charset="-128"/>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panose="020B0604020202020204" pitchFamily="34" charset="0"/>
          <a:ea typeface="Yu Gothic" panose="020B0400000000000000" pitchFamily="34" charset="-128"/>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25842304894836E-2"/>
          <c:y val="4.3056556170448013E-2"/>
          <c:w val="0.87694607427437887"/>
          <c:h val="0.75212013125151089"/>
        </c:manualLayout>
      </c:layout>
      <c:lineChart>
        <c:grouping val="standard"/>
        <c:varyColors val="0"/>
        <c:ser>
          <c:idx val="1"/>
          <c:order val="0"/>
          <c:tx>
            <c:strRef>
              <c:f>'Table 2.2'!$F$231</c:f>
              <c:strCache>
                <c:ptCount val="1"/>
                <c:pt idx="0">
                  <c:v>Year</c:v>
                </c:pt>
              </c:strCache>
            </c:strRef>
          </c:tx>
          <c:spPr>
            <a:ln w="50800">
              <a:solidFill>
                <a:schemeClr val="tx1"/>
              </a:solidFill>
            </a:ln>
          </c:spPr>
          <c:marker>
            <c:symbol val="none"/>
          </c:marker>
          <c:trendline>
            <c:name>Ten year moving average</c:name>
            <c:spPr>
              <a:ln w="38100">
                <a:solidFill>
                  <a:schemeClr val="accent3">
                    <a:lumMod val="50000"/>
                  </a:schemeClr>
                </a:solidFill>
                <a:prstDash val="solid"/>
              </a:ln>
            </c:spPr>
            <c:trendlineType val="movingAvg"/>
            <c:period val="10"/>
            <c:dispRSqr val="0"/>
            <c:dispEq val="0"/>
          </c:trendline>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val>
          <c:smooth val="0"/>
          <c:extLst xmlns:c15="http://schemas.microsoft.com/office/drawing/2012/chart">
            <c:ext xmlns:c16="http://schemas.microsoft.com/office/drawing/2014/chart" uri="{C3380CC4-5D6E-409C-BE32-E72D297353CC}">
              <c16:uniqueId val="{00000001-487E-48E0-84B6-F4CDC87012BB}"/>
            </c:ext>
          </c:extLst>
        </c:ser>
        <c:ser>
          <c:idx val="0"/>
          <c:order val="1"/>
          <c:tx>
            <c:strRef>
              <c:f>'Table 2.2'!$U$231</c:f>
              <c:strCache>
                <c:ptCount val="1"/>
                <c:pt idx="0">
                  <c:v>Ten year moving average temperature</c:v>
                </c:pt>
              </c:strCache>
            </c:strRef>
          </c:tx>
          <c:spPr>
            <a:ln w="50800">
              <a:solidFill>
                <a:schemeClr val="bg1"/>
              </a:solidFill>
            </a:ln>
          </c:spPr>
          <c:marker>
            <c:symbol val="none"/>
          </c:marker>
          <c:cat>
            <c:numRef>
              <c:f>'Table 2.2'!$F$232:$F$413</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2.2'!$U$232:$U$413</c:f>
              <c:numCache>
                <c:formatCode>General</c:formatCode>
                <c:ptCount val="182"/>
                <c:pt idx="9" formatCode="0.00">
                  <c:v>9.4511819725781141</c:v>
                </c:pt>
                <c:pt idx="10" formatCode="0.00">
                  <c:v>9.4780586849068804</c:v>
                </c:pt>
                <c:pt idx="11" formatCode="0.00">
                  <c:v>9.4501036570580172</c:v>
                </c:pt>
                <c:pt idx="12" formatCode="0.00">
                  <c:v>9.3552512280662423</c:v>
                </c:pt>
                <c:pt idx="13" formatCode="0.00">
                  <c:v>9.4248901169551331</c:v>
                </c:pt>
                <c:pt idx="14" formatCode="0.00">
                  <c:v>9.4631778259252819</c:v>
                </c:pt>
                <c:pt idx="15" formatCode="0.00">
                  <c:v>9.4879168369142928</c:v>
                </c:pt>
                <c:pt idx="16" formatCode="0.00">
                  <c:v>9.3263275693947634</c:v>
                </c:pt>
                <c:pt idx="17" formatCode="0.00">
                  <c:v>9.3081407562079495</c:v>
                </c:pt>
                <c:pt idx="18" formatCode="0.00">
                  <c:v>9.2228389378605513</c:v>
                </c:pt>
                <c:pt idx="19" formatCode="0.00">
                  <c:v>9.2690444173126068</c:v>
                </c:pt>
                <c:pt idx="20" formatCode="0.00">
                  <c:v>9.1968787986285729</c:v>
                </c:pt>
                <c:pt idx="21" formatCode="0.00">
                  <c:v>9.2726322232861076</c:v>
                </c:pt>
                <c:pt idx="22" formatCode="0.00">
                  <c:v>9.2244695988381693</c:v>
                </c:pt>
                <c:pt idx="23" formatCode="0.00">
                  <c:v>9.084699050892965</c:v>
                </c:pt>
                <c:pt idx="24" formatCode="0.00">
                  <c:v>9.096459212581717</c:v>
                </c:pt>
                <c:pt idx="25" formatCode="0.00">
                  <c:v>9.0502033041066294</c:v>
                </c:pt>
                <c:pt idx="26" formatCode="0.00">
                  <c:v>9.140721029531889</c:v>
                </c:pt>
                <c:pt idx="27" formatCode="0.00">
                  <c:v>9.1277276906789613</c:v>
                </c:pt>
                <c:pt idx="28" formatCode="0.00">
                  <c:v>9.1339752821286062</c:v>
                </c:pt>
                <c:pt idx="29" formatCode="0.00">
                  <c:v>9.0713353604064935</c:v>
                </c:pt>
                <c:pt idx="30" formatCode="0.00">
                  <c:v>9.0977389363387573</c:v>
                </c:pt>
                <c:pt idx="31" formatCode="0.00">
                  <c:v>9.0554512651058801</c:v>
                </c:pt>
                <c:pt idx="32" formatCode="0.00">
                  <c:v>9.0506726440760161</c:v>
                </c:pt>
                <c:pt idx="33" formatCode="0.00">
                  <c:v>9.0231931920212212</c:v>
                </c:pt>
                <c:pt idx="34" formatCode="0.00">
                  <c:v>8.9318028933461697</c:v>
                </c:pt>
                <c:pt idx="35" formatCode="0.00">
                  <c:v>8.7442686467708288</c:v>
                </c:pt>
                <c:pt idx="36" formatCode="0.00">
                  <c:v>8.7310775550756397</c:v>
                </c:pt>
                <c:pt idx="37" formatCode="0.00">
                  <c:v>8.6122967331578302</c:v>
                </c:pt>
                <c:pt idx="38" formatCode="0.00">
                  <c:v>8.6115711197301614</c:v>
                </c:pt>
                <c:pt idx="39" formatCode="0.00">
                  <c:v>8.5907863839180294</c:v>
                </c:pt>
                <c:pt idx="40" formatCode="0.00">
                  <c:v>8.5888500211005177</c:v>
                </c:pt>
                <c:pt idx="41" formatCode="0.00">
                  <c:v>8.5013431717854502</c:v>
                </c:pt>
                <c:pt idx="42" formatCode="0.00">
                  <c:v>8.4226971352810676</c:v>
                </c:pt>
                <c:pt idx="43" formatCode="0.00">
                  <c:v>8.4143546695276434</c:v>
                </c:pt>
                <c:pt idx="44" formatCode="0.00">
                  <c:v>8.360758629404879</c:v>
                </c:pt>
                <c:pt idx="45" formatCode="0.00">
                  <c:v>8.5237723280350153</c:v>
                </c:pt>
                <c:pt idx="46" formatCode="0.00">
                  <c:v>8.5318566532090578</c:v>
                </c:pt>
                <c:pt idx="47" formatCode="0.00">
                  <c:v>8.5783224066337134</c:v>
                </c:pt>
                <c:pt idx="48" formatCode="0.00">
                  <c:v>8.4821603787708675</c:v>
                </c:pt>
                <c:pt idx="49" formatCode="0.00">
                  <c:v>8.5921192828804571</c:v>
                </c:pt>
                <c:pt idx="50" formatCode="0.00">
                  <c:v>8.573064263792201</c:v>
                </c:pt>
                <c:pt idx="51" formatCode="0.00">
                  <c:v>8.5734889213264474</c:v>
                </c:pt>
                <c:pt idx="52" formatCode="0.00">
                  <c:v>8.662193689647431</c:v>
                </c:pt>
                <c:pt idx="53" formatCode="0.00">
                  <c:v>8.7053991690994845</c:v>
                </c:pt>
                <c:pt idx="54" formatCode="0.00">
                  <c:v>8.8379541133318362</c:v>
                </c:pt>
                <c:pt idx="55" formatCode="0.00">
                  <c:v>8.8871869900441656</c:v>
                </c:pt>
                <c:pt idx="56" formatCode="0.00">
                  <c:v>8.9014472640167686</c:v>
                </c:pt>
                <c:pt idx="57" formatCode="0.00">
                  <c:v>8.9425294557975921</c:v>
                </c:pt>
                <c:pt idx="58" formatCode="0.00">
                  <c:v>9.0261431244853654</c:v>
                </c:pt>
                <c:pt idx="59" formatCode="0.00">
                  <c:v>8.9607732614716671</c:v>
                </c:pt>
                <c:pt idx="60" formatCode="0.00">
                  <c:v>8.9675468597948935</c:v>
                </c:pt>
                <c:pt idx="61" formatCode="0.00">
                  <c:v>9.0563413803428396</c:v>
                </c:pt>
                <c:pt idx="62" formatCode="0.00">
                  <c:v>9.0594859270903498</c:v>
                </c:pt>
                <c:pt idx="63" formatCode="0.00">
                  <c:v>9.037088666816377</c:v>
                </c:pt>
                <c:pt idx="64" formatCode="0.00">
                  <c:v>9.0195610449883965</c:v>
                </c:pt>
                <c:pt idx="65" formatCode="0.00">
                  <c:v>8.9171911819746974</c:v>
                </c:pt>
                <c:pt idx="66" formatCode="0.00">
                  <c:v>8.9089172093719586</c:v>
                </c:pt>
                <c:pt idx="67" formatCode="0.00">
                  <c:v>8.9537665244404536</c:v>
                </c:pt>
                <c:pt idx="68" formatCode="0.00">
                  <c:v>8.9598523093045905</c:v>
                </c:pt>
                <c:pt idx="69" formatCode="0.00">
                  <c:v>8.991797514784043</c:v>
                </c:pt>
                <c:pt idx="70" formatCode="0.00">
                  <c:v>9.04913350550191</c:v>
                </c:pt>
                <c:pt idx="71" formatCode="0.00">
                  <c:v>8.9967636424882116</c:v>
                </c:pt>
                <c:pt idx="72" formatCode="0.00">
                  <c:v>8.9987420465603698</c:v>
                </c:pt>
                <c:pt idx="73" formatCode="0.00">
                  <c:v>8.9862214986151656</c:v>
                </c:pt>
                <c:pt idx="74" formatCode="0.00">
                  <c:v>8.9676532300321874</c:v>
                </c:pt>
                <c:pt idx="75" formatCode="0.00">
                  <c:v>8.9747491204431462</c:v>
                </c:pt>
                <c:pt idx="76" formatCode="0.00">
                  <c:v>9.0100910622052552</c:v>
                </c:pt>
                <c:pt idx="77" formatCode="0.00">
                  <c:v>9.0949540759038818</c:v>
                </c:pt>
                <c:pt idx="78" formatCode="0.00">
                  <c:v>9.067758701998649</c:v>
                </c:pt>
                <c:pt idx="79" formatCode="0.00">
                  <c:v>9.0352244554233074</c:v>
                </c:pt>
                <c:pt idx="80" formatCode="0.00">
                  <c:v>8.9929567707163667</c:v>
                </c:pt>
                <c:pt idx="81" formatCode="0.00">
                  <c:v>9.0182307433191085</c:v>
                </c:pt>
                <c:pt idx="82" formatCode="0.00">
                  <c:v>9.0475811063702345</c:v>
                </c:pt>
                <c:pt idx="83" formatCode="0.00">
                  <c:v>9.0837865858222919</c:v>
                </c:pt>
                <c:pt idx="84" formatCode="0.00">
                  <c:v>9.0735570401976169</c:v>
                </c:pt>
                <c:pt idx="85" formatCode="0.00">
                  <c:v>9.1133378621154257</c:v>
                </c:pt>
                <c:pt idx="86" formatCode="0.00">
                  <c:v>9.0645575641889344</c:v>
                </c:pt>
                <c:pt idx="87" formatCode="0.00">
                  <c:v>8.9415438655587991</c:v>
                </c:pt>
                <c:pt idx="88" formatCode="0.00">
                  <c:v>9.013916835092445</c:v>
                </c:pt>
                <c:pt idx="89" formatCode="0.00">
                  <c:v>9.0982866981061434</c:v>
                </c:pt>
                <c:pt idx="90" formatCode="0.00">
                  <c:v>9.1614858896623979</c:v>
                </c:pt>
                <c:pt idx="91" formatCode="0.00">
                  <c:v>9.2015680814432184</c:v>
                </c:pt>
                <c:pt idx="92" formatCode="0.00">
                  <c:v>9.1738843850587592</c:v>
                </c:pt>
                <c:pt idx="93" formatCode="0.00">
                  <c:v>9.1933090425930075</c:v>
                </c:pt>
                <c:pt idx="94" formatCode="0.00">
                  <c:v>9.2495933827382277</c:v>
                </c:pt>
                <c:pt idx="95" formatCode="0.00">
                  <c:v>9.2930728347930227</c:v>
                </c:pt>
                <c:pt idx="96" formatCode="0.00">
                  <c:v>9.3253913840856342</c:v>
                </c:pt>
                <c:pt idx="97" formatCode="0.00">
                  <c:v>9.3382133018938536</c:v>
                </c:pt>
                <c:pt idx="98" formatCode="0.00">
                  <c:v>9.3362649898944525</c:v>
                </c:pt>
                <c:pt idx="99" formatCode="0.00">
                  <c:v>9.3517293132423376</c:v>
                </c:pt>
                <c:pt idx="100" formatCode="0.00">
                  <c:v>9.3457293132423374</c:v>
                </c:pt>
                <c:pt idx="101" formatCode="0.00">
                  <c:v>9.4446334228313784</c:v>
                </c:pt>
                <c:pt idx="102" formatCode="0.00">
                  <c:v>9.4521253383939214</c:v>
                </c:pt>
                <c:pt idx="103" formatCode="0.00">
                  <c:v>9.4514678041473452</c:v>
                </c:pt>
                <c:pt idx="104" formatCode="0.00">
                  <c:v>9.4465632454228903</c:v>
                </c:pt>
                <c:pt idx="105" formatCode="0.00">
                  <c:v>9.5391659851489159</c:v>
                </c:pt>
                <c:pt idx="106" formatCode="0.00">
                  <c:v>9.5332446961302786</c:v>
                </c:pt>
                <c:pt idx="107" formatCode="0.00">
                  <c:v>9.5118885317467168</c:v>
                </c:pt>
                <c:pt idx="108" formatCode="0.00">
                  <c:v>9.4664188109592313</c:v>
                </c:pt>
                <c:pt idx="109" formatCode="0.00">
                  <c:v>9.464516131446965</c:v>
                </c:pt>
                <c:pt idx="110" formatCode="0.00">
                  <c:v>9.4214750355565542</c:v>
                </c:pt>
                <c:pt idx="111" formatCode="0.00">
                  <c:v>9.3451599670634025</c:v>
                </c:pt>
                <c:pt idx="112" formatCode="0.00">
                  <c:v>9.3611106744516803</c:v>
                </c:pt>
                <c:pt idx="113" formatCode="0.00">
                  <c:v>9.4264668388352426</c:v>
                </c:pt>
                <c:pt idx="114" formatCode="0.00">
                  <c:v>9.4008508496144927</c:v>
                </c:pt>
                <c:pt idx="115" formatCode="0.00">
                  <c:v>9.3948371509843547</c:v>
                </c:pt>
                <c:pt idx="116" formatCode="0.00">
                  <c:v>9.4274387678718501</c:v>
                </c:pt>
                <c:pt idx="117" formatCode="0.00">
                  <c:v>9.494260685680068</c:v>
                </c:pt>
                <c:pt idx="118" formatCode="0.00">
                  <c:v>9.495648214686728</c:v>
                </c:pt>
                <c:pt idx="119" formatCode="0.00">
                  <c:v>9.3646482146867278</c:v>
                </c:pt>
                <c:pt idx="120" formatCode="0.00">
                  <c:v>9.4027852009880988</c:v>
                </c:pt>
                <c:pt idx="121" formatCode="0.00">
                  <c:v>9.3412235571524835</c:v>
                </c:pt>
                <c:pt idx="122" formatCode="0.00">
                  <c:v>9.3480673703121493</c:v>
                </c:pt>
                <c:pt idx="123" formatCode="0.00">
                  <c:v>9.3104098360655723</c:v>
                </c:pt>
                <c:pt idx="124" formatCode="0.00">
                  <c:v>9.3052881203682922</c:v>
                </c:pt>
                <c:pt idx="125" formatCode="0.00">
                  <c:v>9.1821511340669222</c:v>
                </c:pt>
                <c:pt idx="126" formatCode="0.00">
                  <c:v>9.1690015719739471</c:v>
                </c:pt>
                <c:pt idx="127" formatCode="0.00">
                  <c:v>9.1860152706040843</c:v>
                </c:pt>
                <c:pt idx="128" formatCode="0.00">
                  <c:v>9.1831385582753171</c:v>
                </c:pt>
                <c:pt idx="129" formatCode="0.00">
                  <c:v>9.2672344486862777</c:v>
                </c:pt>
                <c:pt idx="130" formatCode="0.00">
                  <c:v>9.2140974623849079</c:v>
                </c:pt>
                <c:pt idx="131" formatCode="0.00">
                  <c:v>9.3024486214997655</c:v>
                </c:pt>
                <c:pt idx="132" formatCode="0.00">
                  <c:v>9.2977225941025061</c:v>
                </c:pt>
                <c:pt idx="133" formatCode="0.00">
                  <c:v>9.2518595804038757</c:v>
                </c:pt>
                <c:pt idx="134" formatCode="0.00">
                  <c:v>9.2416778563901829</c:v>
                </c:pt>
                <c:pt idx="135" formatCode="0.00">
                  <c:v>9.1819244317326483</c:v>
                </c:pt>
                <c:pt idx="136" formatCode="0.00">
                  <c:v>9.161057600382998</c:v>
                </c:pt>
                <c:pt idx="137" formatCode="0.00">
                  <c:v>9.0966740387391614</c:v>
                </c:pt>
                <c:pt idx="138" formatCode="0.00">
                  <c:v>9.1672082853145049</c:v>
                </c:pt>
                <c:pt idx="139" formatCode="0.00">
                  <c:v>9.213509655177516</c:v>
                </c:pt>
                <c:pt idx="140" formatCode="0.00">
                  <c:v>9.2472887179816201</c:v>
                </c:pt>
                <c:pt idx="141" formatCode="0.00">
                  <c:v>9.1468690657160785</c:v>
                </c:pt>
                <c:pt idx="142" formatCode="0.00">
                  <c:v>9.0737594766749829</c:v>
                </c:pt>
                <c:pt idx="143" formatCode="0.00">
                  <c:v>9.0873074218804586</c:v>
                </c:pt>
                <c:pt idx="144" formatCode="0.00">
                  <c:v>9.1299754846919647</c:v>
                </c:pt>
                <c:pt idx="145" formatCode="0.00">
                  <c:v>9.3020576764727885</c:v>
                </c:pt>
                <c:pt idx="146" formatCode="0.00">
                  <c:v>9.3872669735758656</c:v>
                </c:pt>
                <c:pt idx="147" formatCode="0.00">
                  <c:v>9.4233354667265505</c:v>
                </c:pt>
                <c:pt idx="148" formatCode="0.00">
                  <c:v>9.4264039598772342</c:v>
                </c:pt>
                <c:pt idx="149" formatCode="0.00">
                  <c:v>9.3710614941238095</c:v>
                </c:pt>
                <c:pt idx="150" formatCode="0.00">
                  <c:v>9.3819399655662821</c:v>
                </c:pt>
                <c:pt idx="151" formatCode="0.00">
                  <c:v>9.5327070888539538</c:v>
                </c:pt>
                <c:pt idx="152" formatCode="0.00">
                  <c:v>9.5954748484167958</c:v>
                </c:pt>
                <c:pt idx="153" formatCode="0.00">
                  <c:v>9.722515944307208</c:v>
                </c:pt>
                <c:pt idx="154" formatCode="0.00">
                  <c:v>9.7656033760011951</c:v>
                </c:pt>
                <c:pt idx="155" formatCode="0.00">
                  <c:v>9.773644471891604</c:v>
                </c:pt>
                <c:pt idx="156" formatCode="0.00">
                  <c:v>9.7741318961000054</c:v>
                </c:pt>
                <c:pt idx="157" formatCode="0.00">
                  <c:v>9.7867620330863065</c:v>
                </c:pt>
                <c:pt idx="158" formatCode="0.00">
                  <c:v>9.8595976495246642</c:v>
                </c:pt>
                <c:pt idx="159" formatCode="0.00">
                  <c:v>9.9378031289767215</c:v>
                </c:pt>
                <c:pt idx="160" formatCode="0.00">
                  <c:v>10.018236132944082</c:v>
                </c:pt>
                <c:pt idx="161" formatCode="0.00">
                  <c:v>10.02266079047833</c:v>
                </c:pt>
                <c:pt idx="162" formatCode="0.00">
                  <c:v>10.143030017216857</c:v>
                </c:pt>
                <c:pt idx="163" formatCode="0.00">
                  <c:v>10.168619058312748</c:v>
                </c:pt>
                <c:pt idx="164" formatCode="0.00">
                  <c:v>10.125490643012199</c:v>
                </c:pt>
                <c:pt idx="165" formatCode="0.00">
                  <c:v>10.092846807395762</c:v>
                </c:pt>
                <c:pt idx="166" formatCode="0.00">
                  <c:v>9.969879931132569</c:v>
                </c:pt>
                <c:pt idx="167" formatCode="0.00">
                  <c:v>9.9872961296048892</c:v>
                </c:pt>
                <c:pt idx="168" formatCode="0.00">
                  <c:v>9.9717514038931263</c:v>
                </c:pt>
                <c:pt idx="169" formatCode="0.00">
                  <c:v>9.9929296123395623</c:v>
                </c:pt>
                <c:pt idx="170" formatCode="0.00">
                  <c:v>9.9752617747127079</c:v>
                </c:pt>
                <c:pt idx="171" formatCode="0.00">
                  <c:v>9.9025700254544518</c:v>
                </c:pt>
                <c:pt idx="172" formatCode="0.00">
                  <c:v>9.9116957119641445</c:v>
                </c:pt>
                <c:pt idx="173" formatCode="0.00">
                  <c:v>9.8877642051148289</c:v>
                </c:pt>
                <c:pt idx="174" formatCode="0.00">
                  <c:v>9.9465147402310432</c:v>
                </c:pt>
                <c:pt idx="175" formatCode="0.00">
                  <c:v>9.9924228268417377</c:v>
                </c:pt>
                <c:pt idx="176" formatCode="0.00">
                  <c:v>10.142451534080305</c:v>
                </c:pt>
                <c:pt idx="177" formatCode="0.00">
                  <c:v>10.213857253416206</c:v>
                </c:pt>
                <c:pt idx="178" formatCode="0.00">
                  <c:v>10.286004718853995</c:v>
                </c:pt>
                <c:pt idx="179" formatCode="0.00">
                  <c:v>10.369703222736325</c:v>
                </c:pt>
                <c:pt idx="180" formatCode="0.00">
                  <c:v>10.417575978395966</c:v>
                </c:pt>
                <c:pt idx="181" formatCode="0.00">
                  <c:v>10.563240330393947</c:v>
                </c:pt>
              </c:numCache>
            </c:numRef>
          </c:val>
          <c:smooth val="0"/>
          <c:extLst>
            <c:ext xmlns:c16="http://schemas.microsoft.com/office/drawing/2014/chart" uri="{C3380CC4-5D6E-409C-BE32-E72D297353CC}">
              <c16:uniqueId val="{00000000-487E-48E0-84B6-F4CDC87012BB}"/>
            </c:ext>
          </c:extLst>
        </c:ser>
        <c:dLbls>
          <c:showLegendKey val="0"/>
          <c:showVal val="0"/>
          <c:showCatName val="0"/>
          <c:showSerName val="0"/>
          <c:showPercent val="0"/>
          <c:showBubbleSize val="0"/>
        </c:dLbls>
        <c:smooth val="0"/>
        <c:axId val="520743456"/>
        <c:axId val="520738360"/>
        <c:extLst/>
      </c:lineChart>
      <c:catAx>
        <c:axId val="520743456"/>
        <c:scaling>
          <c:orientation val="minMax"/>
        </c:scaling>
        <c:delete val="1"/>
        <c:axPos val="b"/>
        <c:numFmt formatCode="General" sourceLinked="1"/>
        <c:majorTickMark val="out"/>
        <c:minorTickMark val="none"/>
        <c:tickLblPos val="nextTo"/>
        <c:crossAx val="520738360"/>
        <c:crosses val="autoZero"/>
        <c:auto val="1"/>
        <c:lblAlgn val="ctr"/>
        <c:lblOffset val="100"/>
        <c:tickLblSkip val="10"/>
        <c:tickMarkSkip val="1"/>
        <c:noMultiLvlLbl val="0"/>
      </c:catAx>
      <c:valAx>
        <c:axId val="520738360"/>
        <c:scaling>
          <c:orientation val="minMax"/>
          <c:max val="12"/>
          <c:min val="6"/>
        </c:scaling>
        <c:delete val="0"/>
        <c:axPos val="l"/>
        <c:title>
          <c:tx>
            <c:rich>
              <a:bodyPr/>
              <a:lstStyle/>
              <a:p>
                <a:pPr>
                  <a:defRPr/>
                </a:pPr>
                <a:r>
                  <a:rPr lang="en-GB"/>
                  <a:t>Degrees Centigrade</a:t>
                </a:r>
              </a:p>
            </c:rich>
          </c:tx>
          <c:layout>
            <c:manualLayout>
              <c:xMode val="edge"/>
              <c:yMode val="edge"/>
              <c:x val="2.5903577217046485E-2"/>
              <c:y val="0.2549272630230349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20743456"/>
        <c:crosses val="autoZero"/>
        <c:crossBetween val="between"/>
      </c:valAx>
      <c:spPr>
        <a:noFill/>
        <a:ln w="25400">
          <a:noFill/>
        </a:ln>
      </c:spPr>
    </c:plotArea>
    <c:plotVisOnly val="1"/>
    <c:dispBlanksAs val="gap"/>
    <c:showDLblsOverMax val="0"/>
  </c:chart>
  <c:spPr>
    <a:noFill/>
    <a:ln w="9525">
      <a:noFill/>
    </a:ln>
  </c:spPr>
  <c:txPr>
    <a:bodyPr anchor="ctr" anchorCtr="0"/>
    <a:lstStyle/>
    <a:p>
      <a:pPr>
        <a:defRPr sz="2400" b="0" i="0" u="none" strike="noStrike" baseline="0">
          <a:ln>
            <a:noFill/>
          </a:ln>
          <a:solidFill>
            <a:schemeClr val="tx1"/>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11979166666661E-2"/>
          <c:y val="4.6757937074090671E-2"/>
          <c:w val="0.85521475694444449"/>
          <c:h val="0.78292465277777779"/>
        </c:manualLayout>
      </c:layout>
      <c:areaChart>
        <c:grouping val="standard"/>
        <c:varyColors val="0"/>
        <c:ser>
          <c:idx val="0"/>
          <c:order val="0"/>
          <c:tx>
            <c:strRef>
              <c:f>'Table 2.3'!$C$3</c:f>
              <c:strCache>
                <c:ptCount val="1"/>
                <c:pt idx="0">
                  <c:v>Number of Warm Days (Max Temp &gt;20°C)</c:v>
                </c:pt>
              </c:strCache>
            </c:strRef>
          </c:tx>
          <c:spPr>
            <a:solidFill>
              <a:srgbClr val="FFC000"/>
            </a:solidFill>
            <a:ln w="22225">
              <a:solidFill>
                <a:srgbClr val="FFC000"/>
              </a:solidFill>
            </a:ln>
          </c:spPr>
          <c:val>
            <c:numRef>
              <c:f>'Table 2.3'!$C$4:$C$185</c:f>
              <c:numCache>
                <c:formatCode>General</c:formatCode>
                <c:ptCount val="182"/>
                <c:pt idx="0">
                  <c:v>28</c:v>
                </c:pt>
                <c:pt idx="1">
                  <c:v>13</c:v>
                </c:pt>
                <c:pt idx="2">
                  <c:v>64</c:v>
                </c:pt>
                <c:pt idx="3">
                  <c:v>48</c:v>
                </c:pt>
                <c:pt idx="4">
                  <c:v>32</c:v>
                </c:pt>
                <c:pt idx="5">
                  <c:v>32</c:v>
                </c:pt>
                <c:pt idx="6">
                  <c:v>35</c:v>
                </c:pt>
                <c:pt idx="7">
                  <c:v>42</c:v>
                </c:pt>
                <c:pt idx="8">
                  <c:v>53</c:v>
                </c:pt>
                <c:pt idx="9">
                  <c:v>19</c:v>
                </c:pt>
                <c:pt idx="10">
                  <c:v>23</c:v>
                </c:pt>
                <c:pt idx="11">
                  <c:v>49</c:v>
                </c:pt>
                <c:pt idx="12">
                  <c:v>28</c:v>
                </c:pt>
                <c:pt idx="13">
                  <c:v>58</c:v>
                </c:pt>
                <c:pt idx="14">
                  <c:v>41</c:v>
                </c:pt>
                <c:pt idx="15">
                  <c:v>71</c:v>
                </c:pt>
                <c:pt idx="16">
                  <c:v>10</c:v>
                </c:pt>
                <c:pt idx="17">
                  <c:v>54</c:v>
                </c:pt>
                <c:pt idx="18">
                  <c:v>8</c:v>
                </c:pt>
                <c:pt idx="19">
                  <c:v>15</c:v>
                </c:pt>
                <c:pt idx="20">
                  <c:v>20</c:v>
                </c:pt>
                <c:pt idx="21">
                  <c:v>51</c:v>
                </c:pt>
                <c:pt idx="22">
                  <c:v>15</c:v>
                </c:pt>
                <c:pt idx="23">
                  <c:v>20</c:v>
                </c:pt>
                <c:pt idx="24">
                  <c:v>45</c:v>
                </c:pt>
                <c:pt idx="25">
                  <c:v>36</c:v>
                </c:pt>
                <c:pt idx="26">
                  <c:v>49</c:v>
                </c:pt>
                <c:pt idx="27">
                  <c:v>25</c:v>
                </c:pt>
                <c:pt idx="28">
                  <c:v>23</c:v>
                </c:pt>
                <c:pt idx="29">
                  <c:v>11</c:v>
                </c:pt>
                <c:pt idx="30">
                  <c:v>25</c:v>
                </c:pt>
                <c:pt idx="31">
                  <c:v>14</c:v>
                </c:pt>
                <c:pt idx="32">
                  <c:v>27</c:v>
                </c:pt>
                <c:pt idx="33">
                  <c:v>13</c:v>
                </c:pt>
                <c:pt idx="34">
                  <c:v>32</c:v>
                </c:pt>
                <c:pt idx="35">
                  <c:v>2</c:v>
                </c:pt>
                <c:pt idx="36">
                  <c:v>32</c:v>
                </c:pt>
                <c:pt idx="37">
                  <c:v>10</c:v>
                </c:pt>
                <c:pt idx="38">
                  <c:v>8</c:v>
                </c:pt>
                <c:pt idx="39">
                  <c:v>3</c:v>
                </c:pt>
                <c:pt idx="40">
                  <c:v>36</c:v>
                </c:pt>
                <c:pt idx="41">
                  <c:v>29</c:v>
                </c:pt>
                <c:pt idx="42">
                  <c:v>18</c:v>
                </c:pt>
                <c:pt idx="43">
                  <c:v>39</c:v>
                </c:pt>
                <c:pt idx="44">
                  <c:v>11</c:v>
                </c:pt>
                <c:pt idx="45">
                  <c:v>27</c:v>
                </c:pt>
                <c:pt idx="46">
                  <c:v>15</c:v>
                </c:pt>
                <c:pt idx="47">
                  <c:v>20</c:v>
                </c:pt>
                <c:pt idx="48">
                  <c:v>13</c:v>
                </c:pt>
                <c:pt idx="49">
                  <c:v>42</c:v>
                </c:pt>
                <c:pt idx="50">
                  <c:v>12</c:v>
                </c:pt>
                <c:pt idx="51">
                  <c:v>33</c:v>
                </c:pt>
                <c:pt idx="52">
                  <c:v>24</c:v>
                </c:pt>
                <c:pt idx="53">
                  <c:v>33</c:v>
                </c:pt>
                <c:pt idx="54">
                  <c:v>35</c:v>
                </c:pt>
                <c:pt idx="55">
                  <c:v>52</c:v>
                </c:pt>
                <c:pt idx="56">
                  <c:v>30</c:v>
                </c:pt>
                <c:pt idx="57">
                  <c:v>32</c:v>
                </c:pt>
                <c:pt idx="58">
                  <c:v>14</c:v>
                </c:pt>
                <c:pt idx="59">
                  <c:v>11</c:v>
                </c:pt>
                <c:pt idx="60">
                  <c:v>22</c:v>
                </c:pt>
                <c:pt idx="61">
                  <c:v>27</c:v>
                </c:pt>
                <c:pt idx="62">
                  <c:v>37</c:v>
                </c:pt>
                <c:pt idx="63">
                  <c:v>18</c:v>
                </c:pt>
                <c:pt idx="64">
                  <c:v>31</c:v>
                </c:pt>
                <c:pt idx="65">
                  <c:v>19</c:v>
                </c:pt>
                <c:pt idx="66">
                  <c:v>25</c:v>
                </c:pt>
                <c:pt idx="67">
                  <c:v>53</c:v>
                </c:pt>
                <c:pt idx="68">
                  <c:v>5</c:v>
                </c:pt>
                <c:pt idx="69">
                  <c:v>26</c:v>
                </c:pt>
                <c:pt idx="70">
                  <c:v>39</c:v>
                </c:pt>
                <c:pt idx="71">
                  <c:v>25</c:v>
                </c:pt>
                <c:pt idx="72">
                  <c:v>36</c:v>
                </c:pt>
                <c:pt idx="73">
                  <c:v>33</c:v>
                </c:pt>
                <c:pt idx="74">
                  <c:v>35</c:v>
                </c:pt>
                <c:pt idx="75">
                  <c:v>39</c:v>
                </c:pt>
                <c:pt idx="76">
                  <c:v>14</c:v>
                </c:pt>
                <c:pt idx="77">
                  <c:v>43</c:v>
                </c:pt>
                <c:pt idx="78">
                  <c:v>8</c:v>
                </c:pt>
                <c:pt idx="79">
                  <c:v>18</c:v>
                </c:pt>
                <c:pt idx="80">
                  <c:v>10</c:v>
                </c:pt>
                <c:pt idx="81">
                  <c:v>26</c:v>
                </c:pt>
                <c:pt idx="82">
                  <c:v>38</c:v>
                </c:pt>
                <c:pt idx="83">
                  <c:v>19</c:v>
                </c:pt>
                <c:pt idx="84">
                  <c:v>12</c:v>
                </c:pt>
                <c:pt idx="85">
                  <c:v>21</c:v>
                </c:pt>
                <c:pt idx="86">
                  <c:v>22</c:v>
                </c:pt>
                <c:pt idx="87">
                  <c:v>11</c:v>
                </c:pt>
                <c:pt idx="88">
                  <c:v>30</c:v>
                </c:pt>
                <c:pt idx="89">
                  <c:v>46</c:v>
                </c:pt>
                <c:pt idx="90">
                  <c:v>39</c:v>
                </c:pt>
                <c:pt idx="91">
                  <c:v>37</c:v>
                </c:pt>
                <c:pt idx="92">
                  <c:v>29</c:v>
                </c:pt>
                <c:pt idx="93">
                  <c:v>27</c:v>
                </c:pt>
                <c:pt idx="94">
                  <c:v>22</c:v>
                </c:pt>
                <c:pt idx="95">
                  <c:v>38</c:v>
                </c:pt>
                <c:pt idx="96">
                  <c:v>32</c:v>
                </c:pt>
                <c:pt idx="97">
                  <c:v>37</c:v>
                </c:pt>
                <c:pt idx="98">
                  <c:v>27</c:v>
                </c:pt>
                <c:pt idx="99">
                  <c:v>25</c:v>
                </c:pt>
                <c:pt idx="100">
                  <c:v>38</c:v>
                </c:pt>
                <c:pt idx="101">
                  <c:v>39</c:v>
                </c:pt>
                <c:pt idx="102">
                  <c:v>13</c:v>
                </c:pt>
                <c:pt idx="103">
                  <c:v>44</c:v>
                </c:pt>
                <c:pt idx="104">
                  <c:v>22</c:v>
                </c:pt>
                <c:pt idx="105">
                  <c:v>52</c:v>
                </c:pt>
                <c:pt idx="106">
                  <c:v>25</c:v>
                </c:pt>
                <c:pt idx="107">
                  <c:v>24</c:v>
                </c:pt>
                <c:pt idx="108">
                  <c:v>37</c:v>
                </c:pt>
                <c:pt idx="109">
                  <c:v>37</c:v>
                </c:pt>
                <c:pt idx="110">
                  <c:v>4</c:v>
                </c:pt>
                <c:pt idx="111">
                  <c:v>50</c:v>
                </c:pt>
                <c:pt idx="112">
                  <c:v>20</c:v>
                </c:pt>
                <c:pt idx="113">
                  <c:v>25</c:v>
                </c:pt>
                <c:pt idx="114">
                  <c:v>25</c:v>
                </c:pt>
                <c:pt idx="115">
                  <c:v>70</c:v>
                </c:pt>
                <c:pt idx="116">
                  <c:v>28</c:v>
                </c:pt>
                <c:pt idx="117">
                  <c:v>17</c:v>
                </c:pt>
                <c:pt idx="118">
                  <c:v>9</c:v>
                </c:pt>
                <c:pt idx="119">
                  <c:v>18</c:v>
                </c:pt>
                <c:pt idx="120">
                  <c:v>26</c:v>
                </c:pt>
                <c:pt idx="121">
                  <c:v>19</c:v>
                </c:pt>
                <c:pt idx="122">
                  <c:v>24</c:v>
                </c:pt>
                <c:pt idx="123">
                  <c:v>32</c:v>
                </c:pt>
                <c:pt idx="124">
                  <c:v>44</c:v>
                </c:pt>
                <c:pt idx="125">
                  <c:v>39</c:v>
                </c:pt>
                <c:pt idx="126">
                  <c:v>42</c:v>
                </c:pt>
                <c:pt idx="127">
                  <c:v>39</c:v>
                </c:pt>
                <c:pt idx="128">
                  <c:v>17</c:v>
                </c:pt>
                <c:pt idx="129">
                  <c:v>40</c:v>
                </c:pt>
                <c:pt idx="130">
                  <c:v>10</c:v>
                </c:pt>
                <c:pt idx="131">
                  <c:v>56</c:v>
                </c:pt>
                <c:pt idx="132">
                  <c:v>44</c:v>
                </c:pt>
                <c:pt idx="133">
                  <c:v>32</c:v>
                </c:pt>
                <c:pt idx="134">
                  <c:v>25</c:v>
                </c:pt>
                <c:pt idx="135">
                  <c:v>23</c:v>
                </c:pt>
                <c:pt idx="136">
                  <c:v>29</c:v>
                </c:pt>
                <c:pt idx="137">
                  <c:v>33</c:v>
                </c:pt>
                <c:pt idx="138">
                  <c:v>50</c:v>
                </c:pt>
                <c:pt idx="139">
                  <c:v>53</c:v>
                </c:pt>
                <c:pt idx="140">
                  <c:v>55</c:v>
                </c:pt>
                <c:pt idx="141">
                  <c:v>20</c:v>
                </c:pt>
                <c:pt idx="142">
                  <c:v>16</c:v>
                </c:pt>
                <c:pt idx="143">
                  <c:v>26</c:v>
                </c:pt>
                <c:pt idx="144">
                  <c:v>24</c:v>
                </c:pt>
                <c:pt idx="145">
                  <c:v>51</c:v>
                </c:pt>
                <c:pt idx="146">
                  <c:v>36</c:v>
                </c:pt>
                <c:pt idx="147">
                  <c:v>35</c:v>
                </c:pt>
                <c:pt idx="148">
                  <c:v>30</c:v>
                </c:pt>
                <c:pt idx="149">
                  <c:v>10</c:v>
                </c:pt>
                <c:pt idx="150">
                  <c:v>16</c:v>
                </c:pt>
                <c:pt idx="151">
                  <c:v>58</c:v>
                </c:pt>
                <c:pt idx="152">
                  <c:v>25</c:v>
                </c:pt>
                <c:pt idx="153">
                  <c:v>38</c:v>
                </c:pt>
                <c:pt idx="154">
                  <c:v>18</c:v>
                </c:pt>
                <c:pt idx="155">
                  <c:v>31</c:v>
                </c:pt>
                <c:pt idx="156">
                  <c:v>51</c:v>
                </c:pt>
                <c:pt idx="157">
                  <c:v>32</c:v>
                </c:pt>
                <c:pt idx="158">
                  <c:v>21</c:v>
                </c:pt>
                <c:pt idx="159">
                  <c:v>48</c:v>
                </c:pt>
                <c:pt idx="160">
                  <c:v>40</c:v>
                </c:pt>
                <c:pt idx="161">
                  <c:v>38</c:v>
                </c:pt>
                <c:pt idx="162">
                  <c:v>60</c:v>
                </c:pt>
                <c:pt idx="163">
                  <c:v>30</c:v>
                </c:pt>
                <c:pt idx="164">
                  <c:v>31</c:v>
                </c:pt>
                <c:pt idx="165">
                  <c:v>41</c:v>
                </c:pt>
                <c:pt idx="166">
                  <c:v>38</c:v>
                </c:pt>
                <c:pt idx="167">
                  <c:v>27</c:v>
                </c:pt>
                <c:pt idx="168">
                  <c:v>38</c:v>
                </c:pt>
                <c:pt idx="169">
                  <c:v>58</c:v>
                </c:pt>
                <c:pt idx="170">
                  <c:v>48</c:v>
                </c:pt>
                <c:pt idx="171">
                  <c:v>21</c:v>
                </c:pt>
                <c:pt idx="172">
                  <c:v>45</c:v>
                </c:pt>
                <c:pt idx="173">
                  <c:v>39</c:v>
                </c:pt>
                <c:pt idx="174">
                  <c:v>61</c:v>
                </c:pt>
                <c:pt idx="175">
                  <c:v>46</c:v>
                </c:pt>
                <c:pt idx="176">
                  <c:v>42</c:v>
                </c:pt>
                <c:pt idx="177">
                  <c:v>58</c:v>
                </c:pt>
                <c:pt idx="178">
                  <c:v>50</c:v>
                </c:pt>
                <c:pt idx="179">
                  <c:v>58</c:v>
                </c:pt>
                <c:pt idx="180">
                  <c:v>45</c:v>
                </c:pt>
                <c:pt idx="181">
                  <c:v>61</c:v>
                </c:pt>
              </c:numCache>
            </c:numRef>
          </c:val>
          <c:extLst>
            <c:ext xmlns:c16="http://schemas.microsoft.com/office/drawing/2014/chart" uri="{C3380CC4-5D6E-409C-BE32-E72D297353CC}">
              <c16:uniqueId val="{00000000-087A-4F82-85D1-EF3C6558BDFA}"/>
            </c:ext>
          </c:extLst>
        </c:ser>
        <c:dLbls>
          <c:showLegendKey val="0"/>
          <c:showVal val="0"/>
          <c:showCatName val="0"/>
          <c:showSerName val="0"/>
          <c:showPercent val="0"/>
          <c:showBubbleSize val="0"/>
        </c:dLbls>
        <c:axId val="520743848"/>
        <c:axId val="520738752"/>
      </c:areaChart>
      <c:lineChart>
        <c:grouping val="standard"/>
        <c:varyColors val="0"/>
        <c:ser>
          <c:idx val="1"/>
          <c:order val="1"/>
          <c:tx>
            <c:strRef>
              <c:f>'Table 2.3'!$E$3</c:f>
              <c:strCache>
                <c:ptCount val="1"/>
                <c:pt idx="0">
                  <c:v>Number of Warm Days - 10 Year Rolling Average</c:v>
                </c:pt>
              </c:strCache>
            </c:strRef>
          </c:tx>
          <c:marker>
            <c:symbol val="none"/>
          </c:marker>
          <c:cat>
            <c:numRef>
              <c:f>'Table 2.3'!$A$4:$A$185</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2.3'!$E$4:$E$185</c:f>
              <c:numCache>
                <c:formatCode>General</c:formatCode>
                <c:ptCount val="182"/>
                <c:pt idx="9" formatCode="0.00">
                  <c:v>36.6</c:v>
                </c:pt>
                <c:pt idx="10" formatCode="0.00">
                  <c:v>36.1</c:v>
                </c:pt>
                <c:pt idx="11" formatCode="0.00">
                  <c:v>39.700000000000003</c:v>
                </c:pt>
                <c:pt idx="12" formatCode="0.00">
                  <c:v>36.1</c:v>
                </c:pt>
                <c:pt idx="13" formatCode="0.00">
                  <c:v>37.666666666666664</c:v>
                </c:pt>
                <c:pt idx="14" formatCode="0.00">
                  <c:v>38</c:v>
                </c:pt>
                <c:pt idx="15" formatCode="0.00">
                  <c:v>49.5</c:v>
                </c:pt>
                <c:pt idx="16" formatCode="0.00">
                  <c:v>39.4</c:v>
                </c:pt>
                <c:pt idx="17" formatCode="0.00">
                  <c:v>40.6</c:v>
                </c:pt>
                <c:pt idx="18" formatCode="0.00">
                  <c:v>36.1</c:v>
                </c:pt>
                <c:pt idx="19" formatCode="0.00">
                  <c:v>21.75</c:v>
                </c:pt>
                <c:pt idx="20" formatCode="0.00">
                  <c:v>35.4</c:v>
                </c:pt>
                <c:pt idx="21" formatCode="0.00">
                  <c:v>35.6</c:v>
                </c:pt>
                <c:pt idx="22" formatCode="0.00">
                  <c:v>34.299999999999997</c:v>
                </c:pt>
                <c:pt idx="23" formatCode="0.00">
                  <c:v>30.5</c:v>
                </c:pt>
                <c:pt idx="24" formatCode="0.00">
                  <c:v>30.9</c:v>
                </c:pt>
                <c:pt idx="25" formatCode="0.00">
                  <c:v>27.4</c:v>
                </c:pt>
                <c:pt idx="26" formatCode="0.00">
                  <c:v>31.3</c:v>
                </c:pt>
                <c:pt idx="27" formatCode="0.00">
                  <c:v>28.4</c:v>
                </c:pt>
                <c:pt idx="28" formatCode="0.00">
                  <c:v>29.9</c:v>
                </c:pt>
                <c:pt idx="29" formatCode="0.00">
                  <c:v>29.5</c:v>
                </c:pt>
                <c:pt idx="30" formatCode="0.00">
                  <c:v>30</c:v>
                </c:pt>
                <c:pt idx="31" formatCode="0.00">
                  <c:v>26.3</c:v>
                </c:pt>
                <c:pt idx="32" formatCode="0.00">
                  <c:v>27.5</c:v>
                </c:pt>
                <c:pt idx="33" formatCode="0.00">
                  <c:v>26.8</c:v>
                </c:pt>
                <c:pt idx="34" formatCode="0.00">
                  <c:v>25.5</c:v>
                </c:pt>
                <c:pt idx="35" formatCode="0.00">
                  <c:v>22.1</c:v>
                </c:pt>
                <c:pt idx="36" formatCode="0.00">
                  <c:v>20.399999999999999</c:v>
                </c:pt>
                <c:pt idx="37" formatCode="0.00">
                  <c:v>18.899999999999999</c:v>
                </c:pt>
                <c:pt idx="38" formatCode="0.00">
                  <c:v>17.399999999999999</c:v>
                </c:pt>
                <c:pt idx="39" formatCode="0.00">
                  <c:v>16.600000000000001</c:v>
                </c:pt>
                <c:pt idx="40" formatCode="0.00">
                  <c:v>17.7</c:v>
                </c:pt>
                <c:pt idx="41" formatCode="0.00">
                  <c:v>19.2</c:v>
                </c:pt>
                <c:pt idx="42" formatCode="0.00">
                  <c:v>18.3</c:v>
                </c:pt>
                <c:pt idx="43" formatCode="0.00">
                  <c:v>20.9</c:v>
                </c:pt>
                <c:pt idx="44" formatCode="0.00">
                  <c:v>18.8</c:v>
                </c:pt>
                <c:pt idx="45" formatCode="0.00">
                  <c:v>21.3</c:v>
                </c:pt>
                <c:pt idx="46" formatCode="0.00">
                  <c:v>19.600000000000001</c:v>
                </c:pt>
                <c:pt idx="47" formatCode="0.00">
                  <c:v>20.6</c:v>
                </c:pt>
                <c:pt idx="48" formatCode="0.00">
                  <c:v>21.1</c:v>
                </c:pt>
                <c:pt idx="49" formatCode="0.00">
                  <c:v>25</c:v>
                </c:pt>
                <c:pt idx="50" formatCode="0.00">
                  <c:v>22.6</c:v>
                </c:pt>
                <c:pt idx="51" formatCode="0.00">
                  <c:v>23</c:v>
                </c:pt>
                <c:pt idx="52" formatCode="0.00">
                  <c:v>23.6</c:v>
                </c:pt>
                <c:pt idx="53" formatCode="0.00">
                  <c:v>23</c:v>
                </c:pt>
                <c:pt idx="54" formatCode="0.00">
                  <c:v>25.4</c:v>
                </c:pt>
                <c:pt idx="55" formatCode="0.00">
                  <c:v>27.9</c:v>
                </c:pt>
                <c:pt idx="56" formatCode="0.00">
                  <c:v>29.4</c:v>
                </c:pt>
                <c:pt idx="57" formatCode="0.00">
                  <c:v>30.6</c:v>
                </c:pt>
                <c:pt idx="58" formatCode="0.00">
                  <c:v>30.7</c:v>
                </c:pt>
                <c:pt idx="59" formatCode="0.00">
                  <c:v>27.6</c:v>
                </c:pt>
                <c:pt idx="60" formatCode="0.00">
                  <c:v>28.6</c:v>
                </c:pt>
                <c:pt idx="61" formatCode="0.00">
                  <c:v>28</c:v>
                </c:pt>
                <c:pt idx="62" formatCode="0.00">
                  <c:v>29.3</c:v>
                </c:pt>
                <c:pt idx="63" formatCode="0.00">
                  <c:v>27.8</c:v>
                </c:pt>
                <c:pt idx="64" formatCode="0.00">
                  <c:v>27.4</c:v>
                </c:pt>
                <c:pt idx="65" formatCode="0.00">
                  <c:v>24.1</c:v>
                </c:pt>
                <c:pt idx="66" formatCode="0.00">
                  <c:v>23.6</c:v>
                </c:pt>
                <c:pt idx="67" formatCode="0.00">
                  <c:v>25.7</c:v>
                </c:pt>
                <c:pt idx="68" formatCode="0.00">
                  <c:v>24.8</c:v>
                </c:pt>
                <c:pt idx="69" formatCode="0.00">
                  <c:v>26.3</c:v>
                </c:pt>
                <c:pt idx="70" formatCode="0.00">
                  <c:v>28</c:v>
                </c:pt>
                <c:pt idx="71" formatCode="0.00">
                  <c:v>27.8</c:v>
                </c:pt>
                <c:pt idx="72" formatCode="0.00">
                  <c:v>27.7</c:v>
                </c:pt>
                <c:pt idx="73" formatCode="0.00">
                  <c:v>29.2</c:v>
                </c:pt>
                <c:pt idx="74" formatCode="0.00">
                  <c:v>29.6</c:v>
                </c:pt>
                <c:pt idx="75" formatCode="0.00">
                  <c:v>31.6</c:v>
                </c:pt>
                <c:pt idx="76" formatCode="0.00">
                  <c:v>30.5</c:v>
                </c:pt>
                <c:pt idx="77" formatCode="0.00">
                  <c:v>33.333333333333336</c:v>
                </c:pt>
                <c:pt idx="78" formatCode="0.00">
                  <c:v>29.8</c:v>
                </c:pt>
                <c:pt idx="79" formatCode="0.00">
                  <c:v>29</c:v>
                </c:pt>
                <c:pt idx="80" formatCode="0.00">
                  <c:v>26.1</c:v>
                </c:pt>
                <c:pt idx="81" formatCode="0.00">
                  <c:v>26.2</c:v>
                </c:pt>
                <c:pt idx="82" formatCode="0.00">
                  <c:v>26.4</c:v>
                </c:pt>
                <c:pt idx="83" formatCode="0.00">
                  <c:v>25</c:v>
                </c:pt>
                <c:pt idx="84" formatCode="0.00">
                  <c:v>22.7</c:v>
                </c:pt>
                <c:pt idx="85" formatCode="0.00">
                  <c:v>20.9</c:v>
                </c:pt>
                <c:pt idx="86" formatCode="0.00">
                  <c:v>21.7</c:v>
                </c:pt>
                <c:pt idx="87" formatCode="0.00">
                  <c:v>18.5</c:v>
                </c:pt>
                <c:pt idx="88" formatCode="0.00">
                  <c:v>20.7</c:v>
                </c:pt>
                <c:pt idx="89" formatCode="0.00">
                  <c:v>23.5</c:v>
                </c:pt>
                <c:pt idx="90" formatCode="0.00">
                  <c:v>26.4</c:v>
                </c:pt>
                <c:pt idx="91" formatCode="0.00">
                  <c:v>27.5</c:v>
                </c:pt>
                <c:pt idx="92" formatCode="0.00">
                  <c:v>26.6</c:v>
                </c:pt>
                <c:pt idx="93" formatCode="0.00">
                  <c:v>27.4</c:v>
                </c:pt>
                <c:pt idx="94" formatCode="0.00">
                  <c:v>28.4</c:v>
                </c:pt>
                <c:pt idx="95" formatCode="0.00">
                  <c:v>30.1</c:v>
                </c:pt>
                <c:pt idx="96" formatCode="0.00">
                  <c:v>31.1</c:v>
                </c:pt>
                <c:pt idx="97" formatCode="0.00">
                  <c:v>33.700000000000003</c:v>
                </c:pt>
                <c:pt idx="98" formatCode="0.00">
                  <c:v>33.4</c:v>
                </c:pt>
                <c:pt idx="99" formatCode="0.00">
                  <c:v>31.8</c:v>
                </c:pt>
                <c:pt idx="100" formatCode="0.00">
                  <c:v>31.2</c:v>
                </c:pt>
                <c:pt idx="101" formatCode="0.00">
                  <c:v>31.4</c:v>
                </c:pt>
                <c:pt idx="102" formatCode="0.00">
                  <c:v>29.8</c:v>
                </c:pt>
                <c:pt idx="103" formatCode="0.00">
                  <c:v>31.5</c:v>
                </c:pt>
                <c:pt idx="104" formatCode="0.00">
                  <c:v>31.5</c:v>
                </c:pt>
                <c:pt idx="105" formatCode="0.00">
                  <c:v>32.9</c:v>
                </c:pt>
                <c:pt idx="106" formatCode="0.00">
                  <c:v>32.200000000000003</c:v>
                </c:pt>
                <c:pt idx="107" formatCode="0.00">
                  <c:v>30.9</c:v>
                </c:pt>
                <c:pt idx="108" formatCode="0.00">
                  <c:v>31.9</c:v>
                </c:pt>
                <c:pt idx="109" formatCode="0.00">
                  <c:v>33.1</c:v>
                </c:pt>
                <c:pt idx="110" formatCode="0.00">
                  <c:v>29.7</c:v>
                </c:pt>
                <c:pt idx="111" formatCode="0.00">
                  <c:v>30.8</c:v>
                </c:pt>
                <c:pt idx="112" formatCode="0.00">
                  <c:v>31.5</c:v>
                </c:pt>
                <c:pt idx="113" formatCode="0.00">
                  <c:v>29.6</c:v>
                </c:pt>
                <c:pt idx="114" formatCode="0.00">
                  <c:v>29.9</c:v>
                </c:pt>
                <c:pt idx="115" formatCode="0.00">
                  <c:v>38</c:v>
                </c:pt>
                <c:pt idx="116" formatCode="0.00">
                  <c:v>32</c:v>
                </c:pt>
                <c:pt idx="117" formatCode="0.00">
                  <c:v>31.3</c:v>
                </c:pt>
                <c:pt idx="118" formatCode="0.00">
                  <c:v>28.5</c:v>
                </c:pt>
                <c:pt idx="119" formatCode="0.00">
                  <c:v>26.6</c:v>
                </c:pt>
                <c:pt idx="120" formatCode="0.00">
                  <c:v>28.8</c:v>
                </c:pt>
                <c:pt idx="121" formatCode="0.00">
                  <c:v>25.7</c:v>
                </c:pt>
                <c:pt idx="122" formatCode="0.00">
                  <c:v>26.1</c:v>
                </c:pt>
                <c:pt idx="123" formatCode="0.00">
                  <c:v>26.8</c:v>
                </c:pt>
                <c:pt idx="124" formatCode="0.00">
                  <c:v>28.7</c:v>
                </c:pt>
                <c:pt idx="125" formatCode="0.00">
                  <c:v>25.6</c:v>
                </c:pt>
                <c:pt idx="126" formatCode="0.00">
                  <c:v>27</c:v>
                </c:pt>
                <c:pt idx="127" formatCode="0.00">
                  <c:v>29.2</c:v>
                </c:pt>
                <c:pt idx="128" formatCode="0.00">
                  <c:v>30</c:v>
                </c:pt>
                <c:pt idx="129" formatCode="0.00">
                  <c:v>32.200000000000003</c:v>
                </c:pt>
                <c:pt idx="130" formatCode="0.00">
                  <c:v>30.6</c:v>
                </c:pt>
                <c:pt idx="131" formatCode="0.00">
                  <c:v>34.299999999999997</c:v>
                </c:pt>
                <c:pt idx="132" formatCode="0.00">
                  <c:v>36.299999999999997</c:v>
                </c:pt>
                <c:pt idx="133" formatCode="0.00">
                  <c:v>36.299999999999997</c:v>
                </c:pt>
                <c:pt idx="134" formatCode="0.00">
                  <c:v>34.4</c:v>
                </c:pt>
                <c:pt idx="135" formatCode="0.00">
                  <c:v>32.799999999999997</c:v>
                </c:pt>
                <c:pt idx="136" formatCode="0.00">
                  <c:v>31.5</c:v>
                </c:pt>
                <c:pt idx="137" formatCode="0.00">
                  <c:v>30.9</c:v>
                </c:pt>
                <c:pt idx="138" formatCode="0.00">
                  <c:v>34.200000000000003</c:v>
                </c:pt>
                <c:pt idx="139" formatCode="0.00">
                  <c:v>35.5</c:v>
                </c:pt>
                <c:pt idx="140" formatCode="0.00">
                  <c:v>40</c:v>
                </c:pt>
                <c:pt idx="141" formatCode="0.00">
                  <c:v>36.4</c:v>
                </c:pt>
                <c:pt idx="142" formatCode="0.00">
                  <c:v>33.6</c:v>
                </c:pt>
                <c:pt idx="143" formatCode="0.00">
                  <c:v>33</c:v>
                </c:pt>
                <c:pt idx="144" formatCode="0.00">
                  <c:v>32.9</c:v>
                </c:pt>
                <c:pt idx="145" formatCode="0.00">
                  <c:v>35.700000000000003</c:v>
                </c:pt>
                <c:pt idx="146" formatCode="0.00">
                  <c:v>36.4</c:v>
                </c:pt>
                <c:pt idx="147" formatCode="0.00">
                  <c:v>36.6</c:v>
                </c:pt>
                <c:pt idx="148" formatCode="0.00">
                  <c:v>34.6</c:v>
                </c:pt>
                <c:pt idx="149" formatCode="0.00">
                  <c:v>30.3</c:v>
                </c:pt>
                <c:pt idx="150" formatCode="0.00">
                  <c:v>26.4</c:v>
                </c:pt>
                <c:pt idx="151" formatCode="0.00">
                  <c:v>30.2</c:v>
                </c:pt>
                <c:pt idx="152" formatCode="0.00">
                  <c:v>31.1</c:v>
                </c:pt>
                <c:pt idx="153" formatCode="0.00">
                  <c:v>32.299999999999997</c:v>
                </c:pt>
                <c:pt idx="154" formatCode="0.00">
                  <c:v>29.555555555555557</c:v>
                </c:pt>
                <c:pt idx="155" formatCode="0.00">
                  <c:v>29.7</c:v>
                </c:pt>
                <c:pt idx="156" formatCode="0.00">
                  <c:v>33.857142857142854</c:v>
                </c:pt>
                <c:pt idx="157" formatCode="0.00">
                  <c:v>30.9</c:v>
                </c:pt>
                <c:pt idx="158" formatCode="0.00">
                  <c:v>30</c:v>
                </c:pt>
                <c:pt idx="159" formatCode="0.00">
                  <c:v>33.799999999999997</c:v>
                </c:pt>
                <c:pt idx="160" formatCode="0.00">
                  <c:v>36.200000000000003</c:v>
                </c:pt>
                <c:pt idx="161" formatCode="0.00">
                  <c:v>34.200000000000003</c:v>
                </c:pt>
                <c:pt idx="162" formatCode="0.00">
                  <c:v>40.125</c:v>
                </c:pt>
                <c:pt idx="163" formatCode="0.00">
                  <c:v>36.9</c:v>
                </c:pt>
                <c:pt idx="164" formatCode="0.00">
                  <c:v>38.200000000000003</c:v>
                </c:pt>
                <c:pt idx="165" formatCode="0.00">
                  <c:v>39.200000000000003</c:v>
                </c:pt>
                <c:pt idx="166" formatCode="0.00">
                  <c:v>37.9</c:v>
                </c:pt>
                <c:pt idx="167" formatCode="0.00">
                  <c:v>37.4</c:v>
                </c:pt>
                <c:pt idx="168" formatCode="0.00">
                  <c:v>39.1</c:v>
                </c:pt>
                <c:pt idx="169" formatCode="0.00">
                  <c:v>40.1</c:v>
                </c:pt>
                <c:pt idx="170" formatCode="0.00">
                  <c:v>40.9</c:v>
                </c:pt>
                <c:pt idx="171" formatCode="0.00">
                  <c:v>39.200000000000003</c:v>
                </c:pt>
                <c:pt idx="172" formatCode="0.00">
                  <c:v>37.700000000000003</c:v>
                </c:pt>
                <c:pt idx="173" formatCode="0.00">
                  <c:v>38.6</c:v>
                </c:pt>
                <c:pt idx="174" formatCode="0.00">
                  <c:v>44.285714285714285</c:v>
                </c:pt>
                <c:pt idx="175" formatCode="0.00">
                  <c:v>42.1</c:v>
                </c:pt>
                <c:pt idx="176" formatCode="0.00">
                  <c:v>45</c:v>
                </c:pt>
                <c:pt idx="177" formatCode="0.00">
                  <c:v>45.6</c:v>
                </c:pt>
                <c:pt idx="178" formatCode="0.00">
                  <c:v>46.8</c:v>
                </c:pt>
                <c:pt idx="179" formatCode="0.00">
                  <c:v>46.8</c:v>
                </c:pt>
                <c:pt idx="180" formatCode="0.00">
                  <c:v>46.5</c:v>
                </c:pt>
                <c:pt idx="181" formatCode="0.00">
                  <c:v>50.5</c:v>
                </c:pt>
              </c:numCache>
            </c:numRef>
          </c:val>
          <c:smooth val="0"/>
          <c:extLst>
            <c:ext xmlns:c16="http://schemas.microsoft.com/office/drawing/2014/chart" uri="{C3380CC4-5D6E-409C-BE32-E72D297353CC}">
              <c16:uniqueId val="{00000001-087A-4F82-85D1-EF3C6558BDFA}"/>
            </c:ext>
          </c:extLst>
        </c:ser>
        <c:dLbls>
          <c:showLegendKey val="0"/>
          <c:showVal val="0"/>
          <c:showCatName val="0"/>
          <c:showSerName val="0"/>
          <c:showPercent val="0"/>
          <c:showBubbleSize val="0"/>
        </c:dLbls>
        <c:marker val="1"/>
        <c:smooth val="0"/>
        <c:axId val="520743848"/>
        <c:axId val="520738752"/>
      </c:lineChart>
      <c:catAx>
        <c:axId val="520743848"/>
        <c:scaling>
          <c:orientation val="minMax"/>
        </c:scaling>
        <c:delete val="1"/>
        <c:axPos val="b"/>
        <c:numFmt formatCode="General" sourceLinked="1"/>
        <c:majorTickMark val="out"/>
        <c:minorTickMark val="none"/>
        <c:tickLblPos val="nextTo"/>
        <c:crossAx val="520738752"/>
        <c:crosses val="autoZero"/>
        <c:auto val="1"/>
        <c:lblAlgn val="ctr"/>
        <c:lblOffset val="100"/>
        <c:noMultiLvlLbl val="0"/>
      </c:catAx>
      <c:valAx>
        <c:axId val="520738752"/>
        <c:scaling>
          <c:orientation val="minMax"/>
        </c:scaling>
        <c:delete val="0"/>
        <c:axPos val="l"/>
        <c:title>
          <c:tx>
            <c:rich>
              <a:bodyPr/>
              <a:lstStyle/>
              <a:p>
                <a:pPr>
                  <a:defRPr/>
                </a:pPr>
                <a:r>
                  <a:rPr lang="en-GB"/>
                  <a:t>W</a:t>
                </a:r>
                <a:r>
                  <a:rPr lang="en-GB" baseline="0"/>
                  <a:t>arm </a:t>
                </a:r>
                <a:r>
                  <a:rPr lang="en-GB"/>
                  <a:t>days per year</a:t>
                </a:r>
              </a:p>
            </c:rich>
          </c:tx>
          <c:layout>
            <c:manualLayout>
              <c:xMode val="edge"/>
              <c:yMode val="edge"/>
              <c:x val="8.9756944444444443E-4"/>
              <c:y val="0.177199999999999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20743848"/>
        <c:crosses val="autoZero"/>
        <c:crossBetween val="between"/>
      </c:valAx>
      <c:spPr>
        <a:noFill/>
        <a:ln w="25400">
          <a:noFill/>
        </a:ln>
      </c:spPr>
    </c:plotArea>
    <c:legend>
      <c:legendPos val="t"/>
      <c:layout>
        <c:manualLayout>
          <c:xMode val="edge"/>
          <c:yMode val="edge"/>
          <c:x val="9.9733159722222228E-2"/>
          <c:y val="4.409722222222222E-3"/>
          <c:w val="0.90026684027777781"/>
          <c:h val="8.5001388888888904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543229166666661E-2"/>
          <c:y val="4.6757937074090671E-2"/>
          <c:w val="0.84860017361111106"/>
          <c:h val="0.78292465277777779"/>
        </c:manualLayout>
      </c:layout>
      <c:areaChart>
        <c:grouping val="standard"/>
        <c:varyColors val="0"/>
        <c:ser>
          <c:idx val="1"/>
          <c:order val="0"/>
          <c:tx>
            <c:strRef>
              <c:f>'Table 2.3'!$B$3</c:f>
              <c:strCache>
                <c:ptCount val="1"/>
                <c:pt idx="0">
                  <c:v>Number of Frost Days (Min Temp &lt;0°C)</c:v>
                </c:pt>
              </c:strCache>
            </c:strRef>
          </c:tx>
          <c:spPr>
            <a:solidFill>
              <a:srgbClr val="4A7EBB"/>
            </a:solidFill>
            <a:ln w="22225">
              <a:solidFill>
                <a:srgbClr val="4A7EBB"/>
              </a:solidFill>
            </a:ln>
          </c:spPr>
          <c:cat>
            <c:numRef>
              <c:f>'Table 2.3'!$A$4:$A$185</c:f>
              <c:numCache>
                <c:formatCode>General</c:formatCode>
                <c:ptCount val="182"/>
                <c:pt idx="0">
                  <c:v>1844</c:v>
                </c:pt>
                <c:pt idx="1">
                  <c:v>1845</c:v>
                </c:pt>
                <c:pt idx="2">
                  <c:v>1846</c:v>
                </c:pt>
                <c:pt idx="3">
                  <c:v>1847</c:v>
                </c:pt>
                <c:pt idx="4">
                  <c:v>1848</c:v>
                </c:pt>
                <c:pt idx="5">
                  <c:v>1849</c:v>
                </c:pt>
                <c:pt idx="6">
                  <c:v>1850</c:v>
                </c:pt>
                <c:pt idx="7">
                  <c:v>1851</c:v>
                </c:pt>
                <c:pt idx="8">
                  <c:v>1852</c:v>
                </c:pt>
                <c:pt idx="9">
                  <c:v>1853</c:v>
                </c:pt>
                <c:pt idx="10">
                  <c:v>1854</c:v>
                </c:pt>
                <c:pt idx="11">
                  <c:v>1855</c:v>
                </c:pt>
                <c:pt idx="12">
                  <c:v>1856</c:v>
                </c:pt>
                <c:pt idx="13">
                  <c:v>1857</c:v>
                </c:pt>
                <c:pt idx="14">
                  <c:v>1858</c:v>
                </c:pt>
                <c:pt idx="15">
                  <c:v>1859</c:v>
                </c:pt>
                <c:pt idx="16">
                  <c:v>1860</c:v>
                </c:pt>
                <c:pt idx="17">
                  <c:v>1861</c:v>
                </c:pt>
                <c:pt idx="18">
                  <c:v>1862</c:v>
                </c:pt>
                <c:pt idx="19">
                  <c:v>1863</c:v>
                </c:pt>
                <c:pt idx="20">
                  <c:v>1864</c:v>
                </c:pt>
                <c:pt idx="21">
                  <c:v>1865</c:v>
                </c:pt>
                <c:pt idx="22">
                  <c:v>1866</c:v>
                </c:pt>
                <c:pt idx="23">
                  <c:v>1867</c:v>
                </c:pt>
                <c:pt idx="24">
                  <c:v>1868</c:v>
                </c:pt>
                <c:pt idx="25">
                  <c:v>1869</c:v>
                </c:pt>
                <c:pt idx="26">
                  <c:v>1870</c:v>
                </c:pt>
                <c:pt idx="27">
                  <c:v>1871</c:v>
                </c:pt>
                <c:pt idx="28">
                  <c:v>1872</c:v>
                </c:pt>
                <c:pt idx="29">
                  <c:v>1873</c:v>
                </c:pt>
                <c:pt idx="30">
                  <c:v>1874</c:v>
                </c:pt>
                <c:pt idx="31">
                  <c:v>1875</c:v>
                </c:pt>
                <c:pt idx="32">
                  <c:v>1876</c:v>
                </c:pt>
                <c:pt idx="33">
                  <c:v>1877</c:v>
                </c:pt>
                <c:pt idx="34">
                  <c:v>1878</c:v>
                </c:pt>
                <c:pt idx="35">
                  <c:v>1879</c:v>
                </c:pt>
                <c:pt idx="36">
                  <c:v>1880</c:v>
                </c:pt>
                <c:pt idx="37">
                  <c:v>1881</c:v>
                </c:pt>
                <c:pt idx="38">
                  <c:v>1882</c:v>
                </c:pt>
                <c:pt idx="39">
                  <c:v>1883</c:v>
                </c:pt>
                <c:pt idx="40">
                  <c:v>1884</c:v>
                </c:pt>
                <c:pt idx="41">
                  <c:v>1885</c:v>
                </c:pt>
                <c:pt idx="42">
                  <c:v>1886</c:v>
                </c:pt>
                <c:pt idx="43">
                  <c:v>1887</c:v>
                </c:pt>
                <c:pt idx="44">
                  <c:v>1888</c:v>
                </c:pt>
                <c:pt idx="45">
                  <c:v>1889</c:v>
                </c:pt>
                <c:pt idx="46">
                  <c:v>1890</c:v>
                </c:pt>
                <c:pt idx="47">
                  <c:v>1891</c:v>
                </c:pt>
                <c:pt idx="48">
                  <c:v>1892</c:v>
                </c:pt>
                <c:pt idx="49">
                  <c:v>1893</c:v>
                </c:pt>
                <c:pt idx="50">
                  <c:v>1894</c:v>
                </c:pt>
                <c:pt idx="51">
                  <c:v>1895</c:v>
                </c:pt>
                <c:pt idx="52">
                  <c:v>1896</c:v>
                </c:pt>
                <c:pt idx="53">
                  <c:v>1897</c:v>
                </c:pt>
                <c:pt idx="54">
                  <c:v>1898</c:v>
                </c:pt>
                <c:pt idx="55">
                  <c:v>1899</c:v>
                </c:pt>
                <c:pt idx="56">
                  <c:v>1900</c:v>
                </c:pt>
                <c:pt idx="57">
                  <c:v>1901</c:v>
                </c:pt>
                <c:pt idx="58">
                  <c:v>1902</c:v>
                </c:pt>
                <c:pt idx="59">
                  <c:v>1903</c:v>
                </c:pt>
                <c:pt idx="60">
                  <c:v>1904</c:v>
                </c:pt>
                <c:pt idx="61">
                  <c:v>1905</c:v>
                </c:pt>
                <c:pt idx="62">
                  <c:v>1906</c:v>
                </c:pt>
                <c:pt idx="63">
                  <c:v>1907</c:v>
                </c:pt>
                <c:pt idx="64">
                  <c:v>1908</c:v>
                </c:pt>
                <c:pt idx="65">
                  <c:v>1909</c:v>
                </c:pt>
                <c:pt idx="66">
                  <c:v>1910</c:v>
                </c:pt>
                <c:pt idx="67">
                  <c:v>1911</c:v>
                </c:pt>
                <c:pt idx="68">
                  <c:v>1912</c:v>
                </c:pt>
                <c:pt idx="69">
                  <c:v>1913</c:v>
                </c:pt>
                <c:pt idx="70">
                  <c:v>1914</c:v>
                </c:pt>
                <c:pt idx="71">
                  <c:v>1915</c:v>
                </c:pt>
                <c:pt idx="72">
                  <c:v>1916</c:v>
                </c:pt>
                <c:pt idx="73">
                  <c:v>1917</c:v>
                </c:pt>
                <c:pt idx="74">
                  <c:v>1918</c:v>
                </c:pt>
                <c:pt idx="75">
                  <c:v>1919</c:v>
                </c:pt>
                <c:pt idx="76">
                  <c:v>1920</c:v>
                </c:pt>
                <c:pt idx="77">
                  <c:v>1921</c:v>
                </c:pt>
                <c:pt idx="78">
                  <c:v>1922</c:v>
                </c:pt>
                <c:pt idx="79">
                  <c:v>1923</c:v>
                </c:pt>
                <c:pt idx="80">
                  <c:v>1924</c:v>
                </c:pt>
                <c:pt idx="81">
                  <c:v>1925</c:v>
                </c:pt>
                <c:pt idx="82">
                  <c:v>1926</c:v>
                </c:pt>
                <c:pt idx="83">
                  <c:v>1927</c:v>
                </c:pt>
                <c:pt idx="84">
                  <c:v>1928</c:v>
                </c:pt>
                <c:pt idx="85">
                  <c:v>1929</c:v>
                </c:pt>
                <c:pt idx="86">
                  <c:v>1930</c:v>
                </c:pt>
                <c:pt idx="87">
                  <c:v>1931</c:v>
                </c:pt>
                <c:pt idx="88">
                  <c:v>1932</c:v>
                </c:pt>
                <c:pt idx="89">
                  <c:v>1933</c:v>
                </c:pt>
                <c:pt idx="90">
                  <c:v>1934</c:v>
                </c:pt>
                <c:pt idx="91">
                  <c:v>1935</c:v>
                </c:pt>
                <c:pt idx="92">
                  <c:v>1936</c:v>
                </c:pt>
                <c:pt idx="93">
                  <c:v>1937</c:v>
                </c:pt>
                <c:pt idx="94">
                  <c:v>1938</c:v>
                </c:pt>
                <c:pt idx="95">
                  <c:v>1939</c:v>
                </c:pt>
                <c:pt idx="96">
                  <c:v>1940</c:v>
                </c:pt>
                <c:pt idx="97">
                  <c:v>1941</c:v>
                </c:pt>
                <c:pt idx="98">
                  <c:v>1942</c:v>
                </c:pt>
                <c:pt idx="99">
                  <c:v>1943</c:v>
                </c:pt>
                <c:pt idx="100">
                  <c:v>1944</c:v>
                </c:pt>
                <c:pt idx="101">
                  <c:v>1945</c:v>
                </c:pt>
                <c:pt idx="102">
                  <c:v>1946</c:v>
                </c:pt>
                <c:pt idx="103">
                  <c:v>1947</c:v>
                </c:pt>
                <c:pt idx="104">
                  <c:v>1948</c:v>
                </c:pt>
                <c:pt idx="105">
                  <c:v>1949</c:v>
                </c:pt>
                <c:pt idx="106">
                  <c:v>1950</c:v>
                </c:pt>
                <c:pt idx="107">
                  <c:v>1951</c:v>
                </c:pt>
                <c:pt idx="108">
                  <c:v>1952</c:v>
                </c:pt>
                <c:pt idx="109">
                  <c:v>1953</c:v>
                </c:pt>
                <c:pt idx="110">
                  <c:v>1954</c:v>
                </c:pt>
                <c:pt idx="111">
                  <c:v>1955</c:v>
                </c:pt>
                <c:pt idx="112">
                  <c:v>1956</c:v>
                </c:pt>
                <c:pt idx="113">
                  <c:v>1957</c:v>
                </c:pt>
                <c:pt idx="114">
                  <c:v>1958</c:v>
                </c:pt>
                <c:pt idx="115">
                  <c:v>1959</c:v>
                </c:pt>
                <c:pt idx="116">
                  <c:v>1960</c:v>
                </c:pt>
                <c:pt idx="117">
                  <c:v>1961</c:v>
                </c:pt>
                <c:pt idx="118">
                  <c:v>1962</c:v>
                </c:pt>
                <c:pt idx="119">
                  <c:v>1963</c:v>
                </c:pt>
                <c:pt idx="120">
                  <c:v>1964</c:v>
                </c:pt>
                <c:pt idx="121">
                  <c:v>1965</c:v>
                </c:pt>
                <c:pt idx="122">
                  <c:v>1966</c:v>
                </c:pt>
                <c:pt idx="123">
                  <c:v>1967</c:v>
                </c:pt>
                <c:pt idx="124">
                  <c:v>1968</c:v>
                </c:pt>
                <c:pt idx="125">
                  <c:v>1969</c:v>
                </c:pt>
                <c:pt idx="126">
                  <c:v>1970</c:v>
                </c:pt>
                <c:pt idx="127">
                  <c:v>1971</c:v>
                </c:pt>
                <c:pt idx="128">
                  <c:v>1972</c:v>
                </c:pt>
                <c:pt idx="129">
                  <c:v>1973</c:v>
                </c:pt>
                <c:pt idx="130">
                  <c:v>1974</c:v>
                </c:pt>
                <c:pt idx="131">
                  <c:v>1975</c:v>
                </c:pt>
                <c:pt idx="132">
                  <c:v>1976</c:v>
                </c:pt>
                <c:pt idx="133">
                  <c:v>1977</c:v>
                </c:pt>
                <c:pt idx="134">
                  <c:v>1978</c:v>
                </c:pt>
                <c:pt idx="135">
                  <c:v>1979</c:v>
                </c:pt>
                <c:pt idx="136">
                  <c:v>1980</c:v>
                </c:pt>
                <c:pt idx="137">
                  <c:v>1981</c:v>
                </c:pt>
                <c:pt idx="138">
                  <c:v>1982</c:v>
                </c:pt>
                <c:pt idx="139">
                  <c:v>1983</c:v>
                </c:pt>
                <c:pt idx="140">
                  <c:v>1984</c:v>
                </c:pt>
                <c:pt idx="141">
                  <c:v>1985</c:v>
                </c:pt>
                <c:pt idx="142">
                  <c:v>1986</c:v>
                </c:pt>
                <c:pt idx="143">
                  <c:v>1987</c:v>
                </c:pt>
                <c:pt idx="144">
                  <c:v>1988</c:v>
                </c:pt>
                <c:pt idx="145">
                  <c:v>1989</c:v>
                </c:pt>
                <c:pt idx="146">
                  <c:v>1990</c:v>
                </c:pt>
                <c:pt idx="147">
                  <c:v>1991</c:v>
                </c:pt>
                <c:pt idx="148">
                  <c:v>1992</c:v>
                </c:pt>
                <c:pt idx="149">
                  <c:v>1993</c:v>
                </c:pt>
                <c:pt idx="150">
                  <c:v>1994</c:v>
                </c:pt>
                <c:pt idx="151">
                  <c:v>1995</c:v>
                </c:pt>
                <c:pt idx="152">
                  <c:v>1996</c:v>
                </c:pt>
                <c:pt idx="153">
                  <c:v>1997</c:v>
                </c:pt>
                <c:pt idx="154">
                  <c:v>1998</c:v>
                </c:pt>
                <c:pt idx="155">
                  <c:v>1999</c:v>
                </c:pt>
                <c:pt idx="156">
                  <c:v>2000</c:v>
                </c:pt>
                <c:pt idx="157">
                  <c:v>2001</c:v>
                </c:pt>
                <c:pt idx="158">
                  <c:v>2002</c:v>
                </c:pt>
                <c:pt idx="159">
                  <c:v>2003</c:v>
                </c:pt>
                <c:pt idx="160">
                  <c:v>2004</c:v>
                </c:pt>
                <c:pt idx="161">
                  <c:v>2005</c:v>
                </c:pt>
                <c:pt idx="162">
                  <c:v>2006</c:v>
                </c:pt>
                <c:pt idx="163">
                  <c:v>2007</c:v>
                </c:pt>
                <c:pt idx="164">
                  <c:v>2008</c:v>
                </c:pt>
                <c:pt idx="165">
                  <c:v>2009</c:v>
                </c:pt>
                <c:pt idx="166">
                  <c:v>2010</c:v>
                </c:pt>
                <c:pt idx="167">
                  <c:v>2011</c:v>
                </c:pt>
                <c:pt idx="168">
                  <c:v>2012</c:v>
                </c:pt>
                <c:pt idx="169">
                  <c:v>2013</c:v>
                </c:pt>
                <c:pt idx="170">
                  <c:v>2014</c:v>
                </c:pt>
                <c:pt idx="171">
                  <c:v>2015</c:v>
                </c:pt>
                <c:pt idx="172">
                  <c:v>2016</c:v>
                </c:pt>
                <c:pt idx="173">
                  <c:v>2017</c:v>
                </c:pt>
                <c:pt idx="174">
                  <c:v>2018</c:v>
                </c:pt>
                <c:pt idx="175">
                  <c:v>2019</c:v>
                </c:pt>
                <c:pt idx="176">
                  <c:v>2020</c:v>
                </c:pt>
                <c:pt idx="177">
                  <c:v>2021</c:v>
                </c:pt>
                <c:pt idx="178">
                  <c:v>2022</c:v>
                </c:pt>
                <c:pt idx="179">
                  <c:v>2023</c:v>
                </c:pt>
                <c:pt idx="180">
                  <c:v>2024</c:v>
                </c:pt>
                <c:pt idx="181">
                  <c:v>2025</c:v>
                </c:pt>
              </c:numCache>
            </c:numRef>
          </c:cat>
          <c:val>
            <c:numRef>
              <c:f>'Table 2.3'!$B$4:$B$185</c:f>
              <c:numCache>
                <c:formatCode>0</c:formatCode>
                <c:ptCount val="182"/>
                <c:pt idx="0">
                  <c:v>52</c:v>
                </c:pt>
                <c:pt idx="1">
                  <c:v>31</c:v>
                </c:pt>
                <c:pt idx="2">
                  <c:v>28</c:v>
                </c:pt>
                <c:pt idx="3">
                  <c:v>35</c:v>
                </c:pt>
                <c:pt idx="4">
                  <c:v>39</c:v>
                </c:pt>
                <c:pt idx="5">
                  <c:v>27</c:v>
                </c:pt>
                <c:pt idx="6">
                  <c:v>26</c:v>
                </c:pt>
                <c:pt idx="7">
                  <c:v>26</c:v>
                </c:pt>
                <c:pt idx="8">
                  <c:v>29</c:v>
                </c:pt>
                <c:pt idx="9">
                  <c:v>62</c:v>
                </c:pt>
                <c:pt idx="10">
                  <c:v>26</c:v>
                </c:pt>
                <c:pt idx="11">
                  <c:v>54</c:v>
                </c:pt>
                <c:pt idx="12">
                  <c:v>35</c:v>
                </c:pt>
                <c:pt idx="13">
                  <c:v>23</c:v>
                </c:pt>
                <c:pt idx="14">
                  <c:v>35</c:v>
                </c:pt>
                <c:pt idx="15">
                  <c:v>40</c:v>
                </c:pt>
                <c:pt idx="16">
                  <c:v>60</c:v>
                </c:pt>
                <c:pt idx="17">
                  <c:v>45</c:v>
                </c:pt>
                <c:pt idx="18">
                  <c:v>35</c:v>
                </c:pt>
                <c:pt idx="19">
                  <c:v>16</c:v>
                </c:pt>
                <c:pt idx="20">
                  <c:v>53</c:v>
                </c:pt>
                <c:pt idx="21">
                  <c:v>44</c:v>
                </c:pt>
                <c:pt idx="22">
                  <c:v>38</c:v>
                </c:pt>
                <c:pt idx="23">
                  <c:v>46</c:v>
                </c:pt>
                <c:pt idx="24">
                  <c:v>26</c:v>
                </c:pt>
                <c:pt idx="25">
                  <c:v>43</c:v>
                </c:pt>
                <c:pt idx="26">
                  <c:v>69</c:v>
                </c:pt>
                <c:pt idx="27">
                  <c:v>45</c:v>
                </c:pt>
                <c:pt idx="28">
                  <c:v>34</c:v>
                </c:pt>
                <c:pt idx="29">
                  <c:v>40</c:v>
                </c:pt>
                <c:pt idx="30">
                  <c:v>39</c:v>
                </c:pt>
                <c:pt idx="31">
                  <c:v>36</c:v>
                </c:pt>
                <c:pt idx="32">
                  <c:v>57</c:v>
                </c:pt>
                <c:pt idx="33">
                  <c:v>33</c:v>
                </c:pt>
                <c:pt idx="34">
                  <c:v>68</c:v>
                </c:pt>
                <c:pt idx="35">
                  <c:v>74</c:v>
                </c:pt>
                <c:pt idx="36">
                  <c:v>41</c:v>
                </c:pt>
                <c:pt idx="37">
                  <c:v>66</c:v>
                </c:pt>
                <c:pt idx="38">
                  <c:v>30</c:v>
                </c:pt>
                <c:pt idx="39">
                  <c:v>43</c:v>
                </c:pt>
                <c:pt idx="40">
                  <c:v>41</c:v>
                </c:pt>
                <c:pt idx="41">
                  <c:v>54</c:v>
                </c:pt>
                <c:pt idx="42">
                  <c:v>70</c:v>
                </c:pt>
                <c:pt idx="43">
                  <c:v>68</c:v>
                </c:pt>
                <c:pt idx="44">
                  <c:v>63</c:v>
                </c:pt>
                <c:pt idx="45">
                  <c:v>42</c:v>
                </c:pt>
                <c:pt idx="46">
                  <c:v>45</c:v>
                </c:pt>
                <c:pt idx="47">
                  <c:v>54</c:v>
                </c:pt>
                <c:pt idx="48">
                  <c:v>82</c:v>
                </c:pt>
                <c:pt idx="49">
                  <c:v>40</c:v>
                </c:pt>
                <c:pt idx="50">
                  <c:v>41</c:v>
                </c:pt>
                <c:pt idx="51">
                  <c:v>77</c:v>
                </c:pt>
                <c:pt idx="52">
                  <c:v>33</c:v>
                </c:pt>
                <c:pt idx="53">
                  <c:v>41</c:v>
                </c:pt>
                <c:pt idx="54">
                  <c:v>31</c:v>
                </c:pt>
                <c:pt idx="55">
                  <c:v>43</c:v>
                </c:pt>
                <c:pt idx="56">
                  <c:v>40</c:v>
                </c:pt>
                <c:pt idx="57">
                  <c:v>45</c:v>
                </c:pt>
                <c:pt idx="58">
                  <c:v>38</c:v>
                </c:pt>
                <c:pt idx="59">
                  <c:v>40</c:v>
                </c:pt>
                <c:pt idx="60">
                  <c:v>36</c:v>
                </c:pt>
                <c:pt idx="61">
                  <c:v>31</c:v>
                </c:pt>
                <c:pt idx="62">
                  <c:v>47</c:v>
                </c:pt>
                <c:pt idx="63">
                  <c:v>43</c:v>
                </c:pt>
                <c:pt idx="64">
                  <c:v>37</c:v>
                </c:pt>
                <c:pt idx="65">
                  <c:v>55</c:v>
                </c:pt>
                <c:pt idx="66">
                  <c:v>42</c:v>
                </c:pt>
                <c:pt idx="67">
                  <c:v>31</c:v>
                </c:pt>
                <c:pt idx="68">
                  <c:v>34</c:v>
                </c:pt>
                <c:pt idx="69">
                  <c:v>25</c:v>
                </c:pt>
                <c:pt idx="70">
                  <c:v>37</c:v>
                </c:pt>
                <c:pt idx="71">
                  <c:v>55</c:v>
                </c:pt>
                <c:pt idx="72">
                  <c:v>47</c:v>
                </c:pt>
                <c:pt idx="73">
                  <c:v>70</c:v>
                </c:pt>
                <c:pt idx="74">
                  <c:v>36</c:v>
                </c:pt>
                <c:pt idx="75">
                  <c:v>64</c:v>
                </c:pt>
                <c:pt idx="76">
                  <c:v>36</c:v>
                </c:pt>
                <c:pt idx="77">
                  <c:v>19</c:v>
                </c:pt>
                <c:pt idx="78">
                  <c:v>43</c:v>
                </c:pt>
                <c:pt idx="79">
                  <c:v>29</c:v>
                </c:pt>
                <c:pt idx="80">
                  <c:v>35</c:v>
                </c:pt>
                <c:pt idx="81">
                  <c:v>48</c:v>
                </c:pt>
                <c:pt idx="82">
                  <c:v>38</c:v>
                </c:pt>
                <c:pt idx="83">
                  <c:v>42</c:v>
                </c:pt>
                <c:pt idx="84">
                  <c:v>22</c:v>
                </c:pt>
                <c:pt idx="85">
                  <c:v>55</c:v>
                </c:pt>
                <c:pt idx="86">
                  <c:v>50</c:v>
                </c:pt>
                <c:pt idx="87">
                  <c:v>36</c:v>
                </c:pt>
                <c:pt idx="88">
                  <c:v>38</c:v>
                </c:pt>
                <c:pt idx="89">
                  <c:v>48</c:v>
                </c:pt>
                <c:pt idx="90">
                  <c:v>30</c:v>
                </c:pt>
                <c:pt idx="91">
                  <c:v>34</c:v>
                </c:pt>
                <c:pt idx="92">
                  <c:v>56</c:v>
                </c:pt>
                <c:pt idx="93">
                  <c:v>46</c:v>
                </c:pt>
                <c:pt idx="94">
                  <c:v>27</c:v>
                </c:pt>
                <c:pt idx="95">
                  <c:v>40</c:v>
                </c:pt>
                <c:pt idx="96">
                  <c:v>46</c:v>
                </c:pt>
                <c:pt idx="97">
                  <c:v>49</c:v>
                </c:pt>
                <c:pt idx="98">
                  <c:v>43</c:v>
                </c:pt>
                <c:pt idx="99">
                  <c:v>16</c:v>
                </c:pt>
                <c:pt idx="100">
                  <c:v>28</c:v>
                </c:pt>
                <c:pt idx="101">
                  <c:v>31</c:v>
                </c:pt>
                <c:pt idx="102">
                  <c:v>34</c:v>
                </c:pt>
                <c:pt idx="103">
                  <c:v>62</c:v>
                </c:pt>
                <c:pt idx="104">
                  <c:v>34</c:v>
                </c:pt>
                <c:pt idx="105">
                  <c:v>23</c:v>
                </c:pt>
                <c:pt idx="106">
                  <c:v>46</c:v>
                </c:pt>
                <c:pt idx="107">
                  <c:v>50</c:v>
                </c:pt>
                <c:pt idx="108">
                  <c:v>72</c:v>
                </c:pt>
                <c:pt idx="109">
                  <c:v>41</c:v>
                </c:pt>
                <c:pt idx="110">
                  <c:v>34</c:v>
                </c:pt>
                <c:pt idx="111">
                  <c:v>55</c:v>
                </c:pt>
                <c:pt idx="112">
                  <c:v>45</c:v>
                </c:pt>
                <c:pt idx="113">
                  <c:v>25</c:v>
                </c:pt>
                <c:pt idx="114">
                  <c:v>41</c:v>
                </c:pt>
                <c:pt idx="115">
                  <c:v>32</c:v>
                </c:pt>
                <c:pt idx="116">
                  <c:v>48</c:v>
                </c:pt>
                <c:pt idx="117">
                  <c:v>35</c:v>
                </c:pt>
                <c:pt idx="118">
                  <c:v>48</c:v>
                </c:pt>
                <c:pt idx="119">
                  <c:v>69</c:v>
                </c:pt>
                <c:pt idx="120">
                  <c:v>31</c:v>
                </c:pt>
                <c:pt idx="121">
                  <c:v>45</c:v>
                </c:pt>
                <c:pt idx="122">
                  <c:v>27</c:v>
                </c:pt>
                <c:pt idx="123">
                  <c:v>30</c:v>
                </c:pt>
                <c:pt idx="124">
                  <c:v>61</c:v>
                </c:pt>
                <c:pt idx="125">
                  <c:v>67</c:v>
                </c:pt>
                <c:pt idx="126">
                  <c:v>58</c:v>
                </c:pt>
                <c:pt idx="127">
                  <c:v>32</c:v>
                </c:pt>
                <c:pt idx="128">
                  <c:v>45</c:v>
                </c:pt>
                <c:pt idx="129">
                  <c:v>46</c:v>
                </c:pt>
                <c:pt idx="130">
                  <c:v>23</c:v>
                </c:pt>
                <c:pt idx="131">
                  <c:v>34</c:v>
                </c:pt>
                <c:pt idx="132">
                  <c:v>43</c:v>
                </c:pt>
                <c:pt idx="133">
                  <c:v>44</c:v>
                </c:pt>
                <c:pt idx="134">
                  <c:v>44</c:v>
                </c:pt>
                <c:pt idx="135">
                  <c:v>75</c:v>
                </c:pt>
                <c:pt idx="136">
                  <c:v>48</c:v>
                </c:pt>
                <c:pt idx="137">
                  <c:v>34</c:v>
                </c:pt>
                <c:pt idx="138">
                  <c:v>47</c:v>
                </c:pt>
                <c:pt idx="139">
                  <c:v>42</c:v>
                </c:pt>
                <c:pt idx="140">
                  <c:v>44</c:v>
                </c:pt>
                <c:pt idx="141">
                  <c:v>71</c:v>
                </c:pt>
                <c:pt idx="142">
                  <c:v>51</c:v>
                </c:pt>
                <c:pt idx="143">
                  <c:v>49</c:v>
                </c:pt>
                <c:pt idx="144">
                  <c:v>22</c:v>
                </c:pt>
                <c:pt idx="145">
                  <c:v>29</c:v>
                </c:pt>
                <c:pt idx="146">
                  <c:v>22</c:v>
                </c:pt>
                <c:pt idx="147">
                  <c:v>39</c:v>
                </c:pt>
                <c:pt idx="148">
                  <c:v>23</c:v>
                </c:pt>
                <c:pt idx="149">
                  <c:v>28</c:v>
                </c:pt>
                <c:pt idx="150">
                  <c:v>28</c:v>
                </c:pt>
                <c:pt idx="151">
                  <c:v>31</c:v>
                </c:pt>
                <c:pt idx="152">
                  <c:v>47</c:v>
                </c:pt>
                <c:pt idx="153">
                  <c:v>26</c:v>
                </c:pt>
                <c:pt idx="154">
                  <c:v>21</c:v>
                </c:pt>
                <c:pt idx="155">
                  <c:v>25</c:v>
                </c:pt>
                <c:pt idx="156">
                  <c:v>19</c:v>
                </c:pt>
                <c:pt idx="157">
                  <c:v>53</c:v>
                </c:pt>
                <c:pt idx="158">
                  <c:v>22</c:v>
                </c:pt>
                <c:pt idx="159">
                  <c:v>44</c:v>
                </c:pt>
                <c:pt idx="160">
                  <c:v>33</c:v>
                </c:pt>
                <c:pt idx="161">
                  <c:v>31</c:v>
                </c:pt>
                <c:pt idx="162">
                  <c:v>36</c:v>
                </c:pt>
                <c:pt idx="163">
                  <c:v>25</c:v>
                </c:pt>
                <c:pt idx="164">
                  <c:v>57</c:v>
                </c:pt>
                <c:pt idx="165">
                  <c:v>48</c:v>
                </c:pt>
                <c:pt idx="166">
                  <c:v>87</c:v>
                </c:pt>
                <c:pt idx="167">
                  <c:v>24</c:v>
                </c:pt>
                <c:pt idx="168">
                  <c:v>29</c:v>
                </c:pt>
                <c:pt idx="169">
                  <c:v>41</c:v>
                </c:pt>
                <c:pt idx="170">
                  <c:v>24</c:v>
                </c:pt>
                <c:pt idx="171">
                  <c:v>46</c:v>
                </c:pt>
                <c:pt idx="172">
                  <c:v>33</c:v>
                </c:pt>
                <c:pt idx="173">
                  <c:v>31</c:v>
                </c:pt>
                <c:pt idx="174">
                  <c:v>36</c:v>
                </c:pt>
                <c:pt idx="175">
                  <c:v>22</c:v>
                </c:pt>
                <c:pt idx="176">
                  <c:v>19</c:v>
                </c:pt>
                <c:pt idx="177">
                  <c:v>31</c:v>
                </c:pt>
                <c:pt idx="178">
                  <c:v>27</c:v>
                </c:pt>
                <c:pt idx="179">
                  <c:v>27</c:v>
                </c:pt>
                <c:pt idx="180">
                  <c:v>23</c:v>
                </c:pt>
                <c:pt idx="181">
                  <c:v>27</c:v>
                </c:pt>
              </c:numCache>
            </c:numRef>
          </c:val>
          <c:extLst>
            <c:ext xmlns:c16="http://schemas.microsoft.com/office/drawing/2014/chart" uri="{C3380CC4-5D6E-409C-BE32-E72D297353CC}">
              <c16:uniqueId val="{00000000-338F-4A8C-91A8-227A0C0F58D5}"/>
            </c:ext>
          </c:extLst>
        </c:ser>
        <c:dLbls>
          <c:showLegendKey val="0"/>
          <c:showVal val="0"/>
          <c:showCatName val="0"/>
          <c:showSerName val="0"/>
          <c:showPercent val="0"/>
          <c:showBubbleSize val="0"/>
        </c:dLbls>
        <c:axId val="520742280"/>
        <c:axId val="520740712"/>
      </c:areaChart>
      <c:lineChart>
        <c:grouping val="standard"/>
        <c:varyColors val="0"/>
        <c:ser>
          <c:idx val="0"/>
          <c:order val="1"/>
          <c:tx>
            <c:strRef>
              <c:f>'Table 2.3'!$D$3</c:f>
              <c:strCache>
                <c:ptCount val="1"/>
                <c:pt idx="0">
                  <c:v>Number of Frost Days - 10 Year Rolling Average</c:v>
                </c:pt>
              </c:strCache>
            </c:strRef>
          </c:tx>
          <c:spPr>
            <a:ln>
              <a:solidFill>
                <a:srgbClr val="254061"/>
              </a:solidFill>
            </a:ln>
          </c:spPr>
          <c:marker>
            <c:symbol val="none"/>
          </c:marker>
          <c:val>
            <c:numRef>
              <c:f>'Table 2.3'!$D$4:$D$185</c:f>
              <c:numCache>
                <c:formatCode>General</c:formatCode>
                <c:ptCount val="182"/>
                <c:pt idx="9" formatCode="0.00">
                  <c:v>35.5</c:v>
                </c:pt>
                <c:pt idx="10" formatCode="0.00">
                  <c:v>32.9</c:v>
                </c:pt>
                <c:pt idx="11" formatCode="0.00">
                  <c:v>35.200000000000003</c:v>
                </c:pt>
                <c:pt idx="12" formatCode="0.00">
                  <c:v>35.9</c:v>
                </c:pt>
                <c:pt idx="13" formatCode="0.00">
                  <c:v>34.222222222222221</c:v>
                </c:pt>
                <c:pt idx="14" formatCode="0.00">
                  <c:v>34.299999999999997</c:v>
                </c:pt>
                <c:pt idx="15" formatCode="0.00">
                  <c:v>33.25</c:v>
                </c:pt>
                <c:pt idx="16" formatCode="0.00">
                  <c:v>39</c:v>
                </c:pt>
                <c:pt idx="17" formatCode="0.00">
                  <c:v>40.9</c:v>
                </c:pt>
                <c:pt idx="18" formatCode="0.00">
                  <c:v>41.5</c:v>
                </c:pt>
                <c:pt idx="19" formatCode="0.00">
                  <c:v>39</c:v>
                </c:pt>
                <c:pt idx="20" formatCode="0.00">
                  <c:v>39.6</c:v>
                </c:pt>
                <c:pt idx="21" formatCode="0.00">
                  <c:v>38.6</c:v>
                </c:pt>
                <c:pt idx="22" formatCode="0.00">
                  <c:v>38.9</c:v>
                </c:pt>
                <c:pt idx="23" formatCode="0.00">
                  <c:v>41.2</c:v>
                </c:pt>
                <c:pt idx="24" formatCode="0.00">
                  <c:v>40.299999999999997</c:v>
                </c:pt>
                <c:pt idx="25" formatCode="0.00">
                  <c:v>40.6</c:v>
                </c:pt>
                <c:pt idx="26" formatCode="0.00">
                  <c:v>41.5</c:v>
                </c:pt>
                <c:pt idx="27" formatCode="0.00">
                  <c:v>41.5</c:v>
                </c:pt>
                <c:pt idx="28" formatCode="0.00">
                  <c:v>41.4</c:v>
                </c:pt>
                <c:pt idx="29" formatCode="0.00">
                  <c:v>43.8</c:v>
                </c:pt>
                <c:pt idx="30" formatCode="0.00">
                  <c:v>42.4</c:v>
                </c:pt>
                <c:pt idx="31" formatCode="0.00">
                  <c:v>41.6</c:v>
                </c:pt>
                <c:pt idx="32" formatCode="0.00">
                  <c:v>43.5</c:v>
                </c:pt>
                <c:pt idx="33" formatCode="0.00">
                  <c:v>42.2</c:v>
                </c:pt>
                <c:pt idx="34" formatCode="0.00">
                  <c:v>46.4</c:v>
                </c:pt>
                <c:pt idx="35" formatCode="0.00">
                  <c:v>49.5</c:v>
                </c:pt>
                <c:pt idx="36" formatCode="0.00">
                  <c:v>46.7</c:v>
                </c:pt>
                <c:pt idx="37" formatCode="0.00">
                  <c:v>48.8</c:v>
                </c:pt>
                <c:pt idx="38" formatCode="0.00">
                  <c:v>48.4</c:v>
                </c:pt>
                <c:pt idx="39" formatCode="0.00">
                  <c:v>48.7</c:v>
                </c:pt>
                <c:pt idx="40" formatCode="0.00">
                  <c:v>48.9</c:v>
                </c:pt>
                <c:pt idx="41" formatCode="0.00">
                  <c:v>50.7</c:v>
                </c:pt>
                <c:pt idx="42" formatCode="0.00">
                  <c:v>52</c:v>
                </c:pt>
                <c:pt idx="43" formatCode="0.00">
                  <c:v>55.5</c:v>
                </c:pt>
                <c:pt idx="44" formatCode="0.00">
                  <c:v>55</c:v>
                </c:pt>
                <c:pt idx="45" formatCode="0.00">
                  <c:v>51.8</c:v>
                </c:pt>
                <c:pt idx="46" formatCode="0.00">
                  <c:v>52.2</c:v>
                </c:pt>
                <c:pt idx="47" formatCode="0.00">
                  <c:v>51</c:v>
                </c:pt>
                <c:pt idx="48" formatCode="0.00">
                  <c:v>56.2</c:v>
                </c:pt>
                <c:pt idx="49" formatCode="0.00">
                  <c:v>55.9</c:v>
                </c:pt>
                <c:pt idx="50" formatCode="0.00">
                  <c:v>55.9</c:v>
                </c:pt>
                <c:pt idx="51" formatCode="0.00">
                  <c:v>58.2</c:v>
                </c:pt>
                <c:pt idx="52" formatCode="0.00">
                  <c:v>54.5</c:v>
                </c:pt>
                <c:pt idx="53" formatCode="0.00">
                  <c:v>51.8</c:v>
                </c:pt>
                <c:pt idx="54" formatCode="0.00">
                  <c:v>48.6</c:v>
                </c:pt>
                <c:pt idx="55" formatCode="0.00">
                  <c:v>48.7</c:v>
                </c:pt>
                <c:pt idx="56" formatCode="0.00">
                  <c:v>48.2</c:v>
                </c:pt>
                <c:pt idx="57" formatCode="0.00">
                  <c:v>47.3</c:v>
                </c:pt>
                <c:pt idx="58" formatCode="0.00">
                  <c:v>42.9</c:v>
                </c:pt>
                <c:pt idx="59" formatCode="0.00">
                  <c:v>42.9</c:v>
                </c:pt>
                <c:pt idx="60" formatCode="0.00">
                  <c:v>42.4</c:v>
                </c:pt>
                <c:pt idx="61" formatCode="0.00">
                  <c:v>37.799999999999997</c:v>
                </c:pt>
                <c:pt idx="62" formatCode="0.00">
                  <c:v>39.200000000000003</c:v>
                </c:pt>
                <c:pt idx="63" formatCode="0.00">
                  <c:v>39.4</c:v>
                </c:pt>
                <c:pt idx="64" formatCode="0.00">
                  <c:v>40</c:v>
                </c:pt>
                <c:pt idx="65" formatCode="0.00">
                  <c:v>41.2</c:v>
                </c:pt>
                <c:pt idx="66" formatCode="0.00">
                  <c:v>41.4</c:v>
                </c:pt>
                <c:pt idx="67" formatCode="0.00">
                  <c:v>40</c:v>
                </c:pt>
                <c:pt idx="68" formatCode="0.00">
                  <c:v>39.6</c:v>
                </c:pt>
                <c:pt idx="69" formatCode="0.00">
                  <c:v>38.1</c:v>
                </c:pt>
                <c:pt idx="70" formatCode="0.00">
                  <c:v>38.200000000000003</c:v>
                </c:pt>
                <c:pt idx="71" formatCode="0.00">
                  <c:v>40.6</c:v>
                </c:pt>
                <c:pt idx="72" formatCode="0.00">
                  <c:v>40.6</c:v>
                </c:pt>
                <c:pt idx="73" formatCode="0.00">
                  <c:v>43.3</c:v>
                </c:pt>
                <c:pt idx="74" formatCode="0.00">
                  <c:v>43.2</c:v>
                </c:pt>
                <c:pt idx="75" formatCode="0.00">
                  <c:v>44.1</c:v>
                </c:pt>
                <c:pt idx="76" formatCode="0.00">
                  <c:v>43.5</c:v>
                </c:pt>
                <c:pt idx="77" formatCode="0.00">
                  <c:v>45.333333333333336</c:v>
                </c:pt>
                <c:pt idx="78" formatCode="0.00">
                  <c:v>43.2</c:v>
                </c:pt>
                <c:pt idx="79" formatCode="0.00">
                  <c:v>43.6</c:v>
                </c:pt>
                <c:pt idx="80" formatCode="0.00">
                  <c:v>43.4</c:v>
                </c:pt>
                <c:pt idx="81" formatCode="0.00">
                  <c:v>42.7</c:v>
                </c:pt>
                <c:pt idx="82" formatCode="0.00">
                  <c:v>41.8</c:v>
                </c:pt>
                <c:pt idx="83" formatCode="0.00">
                  <c:v>39</c:v>
                </c:pt>
                <c:pt idx="84" formatCode="0.00">
                  <c:v>37.6</c:v>
                </c:pt>
                <c:pt idx="85" formatCode="0.00">
                  <c:v>36.700000000000003</c:v>
                </c:pt>
                <c:pt idx="86" formatCode="0.00">
                  <c:v>38.1</c:v>
                </c:pt>
                <c:pt idx="87" formatCode="0.00">
                  <c:v>39.799999999999997</c:v>
                </c:pt>
                <c:pt idx="88" formatCode="0.00">
                  <c:v>39.299999999999997</c:v>
                </c:pt>
                <c:pt idx="89" formatCode="0.00">
                  <c:v>41.2</c:v>
                </c:pt>
                <c:pt idx="90" formatCode="0.00">
                  <c:v>40.700000000000003</c:v>
                </c:pt>
                <c:pt idx="91" formatCode="0.00">
                  <c:v>39.299999999999997</c:v>
                </c:pt>
                <c:pt idx="92" formatCode="0.00">
                  <c:v>41.1</c:v>
                </c:pt>
                <c:pt idx="93" formatCode="0.00">
                  <c:v>41.5</c:v>
                </c:pt>
                <c:pt idx="94" formatCode="0.00">
                  <c:v>42</c:v>
                </c:pt>
                <c:pt idx="95" formatCode="0.00">
                  <c:v>40.5</c:v>
                </c:pt>
                <c:pt idx="96" formatCode="0.00">
                  <c:v>40.1</c:v>
                </c:pt>
                <c:pt idx="97" formatCode="0.00">
                  <c:v>41.4</c:v>
                </c:pt>
                <c:pt idx="98" formatCode="0.00">
                  <c:v>41.9</c:v>
                </c:pt>
                <c:pt idx="99" formatCode="0.00">
                  <c:v>38.799999999999997</c:v>
                </c:pt>
                <c:pt idx="100" formatCode="0.00">
                  <c:v>38.5</c:v>
                </c:pt>
                <c:pt idx="101" formatCode="0.00">
                  <c:v>38.200000000000003</c:v>
                </c:pt>
                <c:pt idx="102" formatCode="0.00">
                  <c:v>36</c:v>
                </c:pt>
                <c:pt idx="103" formatCode="0.00">
                  <c:v>37.6</c:v>
                </c:pt>
                <c:pt idx="104" formatCode="0.00">
                  <c:v>38.299999999999997</c:v>
                </c:pt>
                <c:pt idx="105" formatCode="0.00">
                  <c:v>36.6</c:v>
                </c:pt>
                <c:pt idx="106" formatCode="0.00">
                  <c:v>36.6</c:v>
                </c:pt>
                <c:pt idx="107" formatCode="0.00">
                  <c:v>36.700000000000003</c:v>
                </c:pt>
                <c:pt idx="108" formatCode="0.00">
                  <c:v>39.6</c:v>
                </c:pt>
                <c:pt idx="109" formatCode="0.00">
                  <c:v>42.1</c:v>
                </c:pt>
                <c:pt idx="110" formatCode="0.00">
                  <c:v>42.7</c:v>
                </c:pt>
                <c:pt idx="111" formatCode="0.00">
                  <c:v>45.1</c:v>
                </c:pt>
                <c:pt idx="112" formatCode="0.00">
                  <c:v>46.2</c:v>
                </c:pt>
                <c:pt idx="113" formatCode="0.00">
                  <c:v>42.5</c:v>
                </c:pt>
                <c:pt idx="114" formatCode="0.00">
                  <c:v>43.2</c:v>
                </c:pt>
                <c:pt idx="115" formatCode="0.00">
                  <c:v>39.6</c:v>
                </c:pt>
                <c:pt idx="116" formatCode="0.00">
                  <c:v>44.3</c:v>
                </c:pt>
                <c:pt idx="117" formatCode="0.00">
                  <c:v>42.8</c:v>
                </c:pt>
                <c:pt idx="118" formatCode="0.00">
                  <c:v>40.4</c:v>
                </c:pt>
                <c:pt idx="119" formatCode="0.00">
                  <c:v>43.2</c:v>
                </c:pt>
                <c:pt idx="120" formatCode="0.00">
                  <c:v>42.9</c:v>
                </c:pt>
                <c:pt idx="121" formatCode="0.00">
                  <c:v>41.9</c:v>
                </c:pt>
                <c:pt idx="122" formatCode="0.00">
                  <c:v>40.1</c:v>
                </c:pt>
                <c:pt idx="123" formatCode="0.00">
                  <c:v>40.6</c:v>
                </c:pt>
                <c:pt idx="124" formatCode="0.00">
                  <c:v>42.6</c:v>
                </c:pt>
                <c:pt idx="125" formatCode="0.00">
                  <c:v>46.1</c:v>
                </c:pt>
                <c:pt idx="126" formatCode="0.00">
                  <c:v>47.1</c:v>
                </c:pt>
                <c:pt idx="127" formatCode="0.00">
                  <c:v>46.8</c:v>
                </c:pt>
                <c:pt idx="128" formatCode="0.00">
                  <c:v>46.5</c:v>
                </c:pt>
                <c:pt idx="129" formatCode="0.00">
                  <c:v>44.2</c:v>
                </c:pt>
                <c:pt idx="130" formatCode="0.00">
                  <c:v>43.4</c:v>
                </c:pt>
                <c:pt idx="131" formatCode="0.00">
                  <c:v>42.3</c:v>
                </c:pt>
                <c:pt idx="132" formatCode="0.00">
                  <c:v>43.9</c:v>
                </c:pt>
                <c:pt idx="133" formatCode="0.00">
                  <c:v>45.3</c:v>
                </c:pt>
                <c:pt idx="134" formatCode="0.00">
                  <c:v>43.6</c:v>
                </c:pt>
                <c:pt idx="135" formatCode="0.00">
                  <c:v>44.4</c:v>
                </c:pt>
                <c:pt idx="136" formatCode="0.00">
                  <c:v>43.4</c:v>
                </c:pt>
                <c:pt idx="137" formatCode="0.00">
                  <c:v>43.6</c:v>
                </c:pt>
                <c:pt idx="138" formatCode="0.00">
                  <c:v>43.8</c:v>
                </c:pt>
                <c:pt idx="139" formatCode="0.00">
                  <c:v>43.4</c:v>
                </c:pt>
                <c:pt idx="140" formatCode="0.00">
                  <c:v>45.5</c:v>
                </c:pt>
                <c:pt idx="141" formatCode="0.00">
                  <c:v>49.2</c:v>
                </c:pt>
                <c:pt idx="142" formatCode="0.00">
                  <c:v>50</c:v>
                </c:pt>
                <c:pt idx="143" formatCode="0.00">
                  <c:v>50.5</c:v>
                </c:pt>
                <c:pt idx="144" formatCode="0.00">
                  <c:v>48.3</c:v>
                </c:pt>
                <c:pt idx="145" formatCode="0.00">
                  <c:v>43.7</c:v>
                </c:pt>
                <c:pt idx="146" formatCode="0.00">
                  <c:v>41.1</c:v>
                </c:pt>
                <c:pt idx="147" formatCode="0.00">
                  <c:v>41.6</c:v>
                </c:pt>
                <c:pt idx="148" formatCode="0.00">
                  <c:v>39.200000000000003</c:v>
                </c:pt>
                <c:pt idx="149" formatCode="0.00">
                  <c:v>37.799999999999997</c:v>
                </c:pt>
                <c:pt idx="150" formatCode="0.00">
                  <c:v>36.200000000000003</c:v>
                </c:pt>
                <c:pt idx="151" formatCode="0.00">
                  <c:v>32.200000000000003</c:v>
                </c:pt>
                <c:pt idx="152" formatCode="0.00">
                  <c:v>31.8</c:v>
                </c:pt>
                <c:pt idx="153" formatCode="0.00">
                  <c:v>29.5</c:v>
                </c:pt>
                <c:pt idx="154" formatCode="0.00">
                  <c:v>29.444444444444443</c:v>
                </c:pt>
                <c:pt idx="155" formatCode="0.00">
                  <c:v>29</c:v>
                </c:pt>
                <c:pt idx="156" formatCode="0.00">
                  <c:v>28.142857142857142</c:v>
                </c:pt>
                <c:pt idx="157" formatCode="0.00">
                  <c:v>30.1</c:v>
                </c:pt>
                <c:pt idx="158" formatCode="0.00">
                  <c:v>30</c:v>
                </c:pt>
                <c:pt idx="159" formatCode="0.00">
                  <c:v>31.6</c:v>
                </c:pt>
                <c:pt idx="160" formatCode="0.00">
                  <c:v>32.1</c:v>
                </c:pt>
                <c:pt idx="161" formatCode="0.00">
                  <c:v>32.1</c:v>
                </c:pt>
                <c:pt idx="162" formatCode="0.00">
                  <c:v>32.875</c:v>
                </c:pt>
                <c:pt idx="163" formatCode="0.00">
                  <c:v>30.9</c:v>
                </c:pt>
                <c:pt idx="164" formatCode="0.00">
                  <c:v>34.5</c:v>
                </c:pt>
                <c:pt idx="165" formatCode="0.00">
                  <c:v>36.799999999999997</c:v>
                </c:pt>
                <c:pt idx="166" formatCode="0.00">
                  <c:v>43.6</c:v>
                </c:pt>
                <c:pt idx="167" formatCode="0.00">
                  <c:v>40.700000000000003</c:v>
                </c:pt>
                <c:pt idx="168" formatCode="0.00">
                  <c:v>41.4</c:v>
                </c:pt>
                <c:pt idx="169" formatCode="0.00">
                  <c:v>41.1</c:v>
                </c:pt>
                <c:pt idx="170" formatCode="0.00">
                  <c:v>40.200000000000003</c:v>
                </c:pt>
                <c:pt idx="171" formatCode="0.00">
                  <c:v>41.7</c:v>
                </c:pt>
                <c:pt idx="172" formatCode="0.00">
                  <c:v>41.4</c:v>
                </c:pt>
                <c:pt idx="173" formatCode="0.00">
                  <c:v>42</c:v>
                </c:pt>
                <c:pt idx="174" formatCode="0.00">
                  <c:v>34.285714285714285</c:v>
                </c:pt>
                <c:pt idx="175" formatCode="0.00">
                  <c:v>37.299999999999997</c:v>
                </c:pt>
                <c:pt idx="176" formatCode="0.00">
                  <c:v>31.5</c:v>
                </c:pt>
                <c:pt idx="177" formatCode="0.00">
                  <c:v>31.2</c:v>
                </c:pt>
                <c:pt idx="178" formatCode="0.00">
                  <c:v>31</c:v>
                </c:pt>
                <c:pt idx="179" formatCode="0.00">
                  <c:v>29.6</c:v>
                </c:pt>
                <c:pt idx="180" formatCode="0.00">
                  <c:v>29.5</c:v>
                </c:pt>
                <c:pt idx="181" formatCode="0.00">
                  <c:v>27.6</c:v>
                </c:pt>
              </c:numCache>
            </c:numRef>
          </c:val>
          <c:smooth val="0"/>
          <c:extLst>
            <c:ext xmlns:c16="http://schemas.microsoft.com/office/drawing/2014/chart" uri="{C3380CC4-5D6E-409C-BE32-E72D297353CC}">
              <c16:uniqueId val="{00000001-338F-4A8C-91A8-227A0C0F58D5}"/>
            </c:ext>
          </c:extLst>
        </c:ser>
        <c:dLbls>
          <c:showLegendKey val="0"/>
          <c:showVal val="0"/>
          <c:showCatName val="0"/>
          <c:showSerName val="0"/>
          <c:showPercent val="0"/>
          <c:showBubbleSize val="0"/>
        </c:dLbls>
        <c:marker val="1"/>
        <c:smooth val="0"/>
        <c:axId val="520742280"/>
        <c:axId val="520740712"/>
      </c:lineChart>
      <c:catAx>
        <c:axId val="520742280"/>
        <c:scaling>
          <c:orientation val="minMax"/>
        </c:scaling>
        <c:delete val="0"/>
        <c:axPos val="t"/>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0740712"/>
        <c:crosses val="autoZero"/>
        <c:auto val="1"/>
        <c:lblAlgn val="ctr"/>
        <c:lblOffset val="100"/>
        <c:tickLblSkip val="10"/>
        <c:noMultiLvlLbl val="0"/>
      </c:catAx>
      <c:valAx>
        <c:axId val="520740712"/>
        <c:scaling>
          <c:orientation val="maxMin"/>
        </c:scaling>
        <c:delete val="0"/>
        <c:axPos val="l"/>
        <c:title>
          <c:tx>
            <c:rich>
              <a:bodyPr/>
              <a:lstStyle/>
              <a:p>
                <a:pPr>
                  <a:defRPr/>
                </a:pPr>
                <a:r>
                  <a:rPr lang="en-GB"/>
                  <a:t>Frost days per year</a:t>
                </a:r>
              </a:p>
            </c:rich>
          </c:tx>
          <c:layout>
            <c:manualLayout>
              <c:xMode val="edge"/>
              <c:yMode val="edge"/>
              <c:x val="8.9756944444444443E-4"/>
              <c:y val="0.313207986111111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20742280"/>
        <c:crosses val="autoZero"/>
        <c:crossBetween val="between"/>
      </c:valAx>
      <c:spPr>
        <a:noFill/>
        <a:ln w="25400">
          <a:noFill/>
        </a:ln>
      </c:spPr>
    </c:plotArea>
    <c:legend>
      <c:legendPos val="t"/>
      <c:layout>
        <c:manualLayout>
          <c:xMode val="edge"/>
          <c:yMode val="edge"/>
          <c:x val="9.7271006944444446E-2"/>
          <c:y val="0.91281250000000003"/>
          <c:w val="0.90272899305555554"/>
          <c:h val="8.5001388888888904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Urban sites mean</c:v>
          </c:tx>
          <c:spPr>
            <a:ln w="28575" cap="rnd">
              <a:solidFill>
                <a:schemeClr val="accent1"/>
              </a:solidFill>
              <a:round/>
            </a:ln>
            <a:effectLst/>
          </c:spPr>
          <c:marker>
            <c:symbol val="none"/>
          </c:marker>
          <c:cat>
            <c:numLit>
              <c:formatCode>General</c:formatCode>
              <c:ptCount val="8"/>
              <c:pt idx="0">
                <c:v>2009</c:v>
              </c:pt>
              <c:pt idx="1">
                <c:v>2010</c:v>
              </c:pt>
              <c:pt idx="2">
                <c:v>2011</c:v>
              </c:pt>
              <c:pt idx="3">
                <c:v>2012</c:v>
              </c:pt>
              <c:pt idx="4">
                <c:v>2013</c:v>
              </c:pt>
              <c:pt idx="5">
                <c:v>2014</c:v>
              </c:pt>
              <c:pt idx="6">
                <c:v>2015</c:v>
              </c:pt>
              <c:pt idx="7">
                <c:v>2016</c:v>
              </c:pt>
            </c:numLit>
          </c:cat>
          <c:val>
            <c:numLit>
              <c:formatCode>General</c:formatCode>
              <c:ptCount val="8"/>
              <c:pt idx="0">
                <c:v>19.707206881042726</c:v>
              </c:pt>
              <c:pt idx="1">
                <c:v>22.312307898269864</c:v>
              </c:pt>
              <c:pt idx="2">
                <c:v>19.048097762384387</c:v>
              </c:pt>
              <c:pt idx="3">
                <c:v>19.002045529606992</c:v>
              </c:pt>
              <c:pt idx="4">
                <c:v>20.308087298292747</c:v>
              </c:pt>
              <c:pt idx="5">
                <c:v>17.846881416085179</c:v>
              </c:pt>
              <c:pt idx="6">
                <c:v>16.495403682124568</c:v>
              </c:pt>
              <c:pt idx="7">
                <c:v>17.090389267873899</c:v>
              </c:pt>
            </c:numLit>
          </c:val>
          <c:smooth val="0"/>
          <c:extLst>
            <c:ext xmlns:c16="http://schemas.microsoft.com/office/drawing/2014/chart" uri="{C3380CC4-5D6E-409C-BE32-E72D297353CC}">
              <c16:uniqueId val="{00000000-DFEA-4B99-8E72-2CE8CDA4CEDF}"/>
            </c:ext>
          </c:extLst>
        </c:ser>
        <c:ser>
          <c:idx val="1"/>
          <c:order val="1"/>
          <c:tx>
            <c:v>Rural (Lough Navar)</c:v>
          </c:tx>
          <c:spPr>
            <a:ln w="28575" cap="rnd">
              <a:solidFill>
                <a:srgbClr val="FF0000"/>
              </a:solidFill>
              <a:round/>
            </a:ln>
            <a:effectLst/>
          </c:spPr>
          <c:marker>
            <c:symbol val="none"/>
          </c:marker>
          <c:cat>
            <c:numLit>
              <c:formatCode>General</c:formatCode>
              <c:ptCount val="8"/>
              <c:pt idx="0">
                <c:v>2009</c:v>
              </c:pt>
              <c:pt idx="1">
                <c:v>2010</c:v>
              </c:pt>
              <c:pt idx="2">
                <c:v>2011</c:v>
              </c:pt>
              <c:pt idx="3">
                <c:v>2012</c:v>
              </c:pt>
              <c:pt idx="4">
                <c:v>2013</c:v>
              </c:pt>
              <c:pt idx="5">
                <c:v>2014</c:v>
              </c:pt>
              <c:pt idx="6">
                <c:v>2015</c:v>
              </c:pt>
              <c:pt idx="7">
                <c:v>2016</c:v>
              </c:pt>
            </c:numLit>
          </c:cat>
          <c:val>
            <c:numLit>
              <c:formatCode>General</c:formatCode>
              <c:ptCount val="8"/>
              <c:pt idx="0">
                <c:v>10.294228949858089</c:v>
              </c:pt>
              <c:pt idx="1">
                <c:v>10.403854773644106</c:v>
              </c:pt>
              <c:pt idx="3">
                <c:v>8.0346882640586799</c:v>
              </c:pt>
              <c:pt idx="4">
                <c:v>11.535359438924605</c:v>
              </c:pt>
              <c:pt idx="5">
                <c:v>7.5025627883136856</c:v>
              </c:pt>
              <c:pt idx="6">
                <c:v>6.9888162854988689</c:v>
              </c:pt>
              <c:pt idx="7">
                <c:v>5.9358760066859144</c:v>
              </c:pt>
            </c:numLit>
          </c:val>
          <c:smooth val="0"/>
          <c:extLst>
            <c:ext xmlns:c16="http://schemas.microsoft.com/office/drawing/2014/chart" uri="{C3380CC4-5D6E-409C-BE32-E72D297353CC}">
              <c16:uniqueId val="{00000001-DFEA-4B99-8E72-2CE8CDA4CEDF}"/>
            </c:ext>
          </c:extLst>
        </c:ser>
        <c:dLbls>
          <c:showLegendKey val="0"/>
          <c:showVal val="0"/>
          <c:showCatName val="0"/>
          <c:showSerName val="0"/>
          <c:showPercent val="0"/>
          <c:showBubbleSize val="0"/>
        </c:dLbls>
        <c:smooth val="0"/>
        <c:axId val="520744632"/>
        <c:axId val="520737576"/>
      </c:lineChart>
      <c:catAx>
        <c:axId val="52074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0737576"/>
        <c:crosses val="autoZero"/>
        <c:auto val="1"/>
        <c:lblAlgn val="ctr"/>
        <c:lblOffset val="100"/>
        <c:noMultiLvlLbl val="0"/>
      </c:catAx>
      <c:valAx>
        <c:axId val="520737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µg/m3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0744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545138888889"/>
          <c:y val="4.6757937074090671E-2"/>
          <c:w val="0.8379868055555556"/>
          <c:h val="0.77410520833333329"/>
        </c:manualLayout>
      </c:layout>
      <c:areaChart>
        <c:grouping val="standard"/>
        <c:varyColors val="0"/>
        <c:ser>
          <c:idx val="1"/>
          <c:order val="0"/>
          <c:tx>
            <c:strRef>
              <c:f>'Table 2.4'!$B$3</c:f>
              <c:strCache>
                <c:ptCount val="1"/>
                <c:pt idx="0">
                  <c:v>Annual rainfall</c:v>
                </c:pt>
              </c:strCache>
            </c:strRef>
          </c:tx>
          <c:spPr>
            <a:solidFill>
              <a:srgbClr val="254061"/>
            </a:solidFill>
            <a:ln>
              <a:solidFill>
                <a:srgbClr val="254061"/>
              </a:solidFill>
            </a:ln>
          </c:spPr>
          <c:trendline>
            <c:name>Ten year moving average</c:name>
            <c:spPr>
              <a:ln w="38100">
                <a:solidFill>
                  <a:srgbClr val="6BAED6"/>
                </a:solidFill>
                <a:prstDash val="solid"/>
              </a:ln>
            </c:spPr>
            <c:trendlineType val="movingAvg"/>
            <c:period val="10"/>
            <c:dispRSqr val="0"/>
            <c:dispEq val="0"/>
          </c:trendline>
          <c:cat>
            <c:numRef>
              <c:f>'Table 2.4'!$A$4:$A$176</c:f>
              <c:numCache>
                <c:formatCode>General</c:formatCode>
                <c:ptCount val="173"/>
                <c:pt idx="0">
                  <c:v>1853</c:v>
                </c:pt>
                <c:pt idx="1">
                  <c:v>1854</c:v>
                </c:pt>
                <c:pt idx="2">
                  <c:v>1855</c:v>
                </c:pt>
                <c:pt idx="3">
                  <c:v>1856</c:v>
                </c:pt>
                <c:pt idx="4">
                  <c:v>1857</c:v>
                </c:pt>
                <c:pt idx="5">
                  <c:v>1858</c:v>
                </c:pt>
                <c:pt idx="6">
                  <c:v>1859</c:v>
                </c:pt>
                <c:pt idx="7">
                  <c:v>1860</c:v>
                </c:pt>
                <c:pt idx="8">
                  <c:v>1861</c:v>
                </c:pt>
                <c:pt idx="9">
                  <c:v>1862</c:v>
                </c:pt>
                <c:pt idx="10">
                  <c:v>1863</c:v>
                </c:pt>
                <c:pt idx="11">
                  <c:v>1864</c:v>
                </c:pt>
                <c:pt idx="12">
                  <c:v>1865</c:v>
                </c:pt>
                <c:pt idx="13">
                  <c:v>1866</c:v>
                </c:pt>
                <c:pt idx="14">
                  <c:v>1867</c:v>
                </c:pt>
                <c:pt idx="15">
                  <c:v>1868</c:v>
                </c:pt>
                <c:pt idx="16">
                  <c:v>1869</c:v>
                </c:pt>
                <c:pt idx="17">
                  <c:v>1870</c:v>
                </c:pt>
                <c:pt idx="18">
                  <c:v>1871</c:v>
                </c:pt>
                <c:pt idx="19">
                  <c:v>1872</c:v>
                </c:pt>
                <c:pt idx="20">
                  <c:v>1873</c:v>
                </c:pt>
                <c:pt idx="21">
                  <c:v>1874</c:v>
                </c:pt>
                <c:pt idx="22">
                  <c:v>1875</c:v>
                </c:pt>
                <c:pt idx="23">
                  <c:v>1876</c:v>
                </c:pt>
                <c:pt idx="24">
                  <c:v>1877</c:v>
                </c:pt>
                <c:pt idx="25">
                  <c:v>1878</c:v>
                </c:pt>
                <c:pt idx="26">
                  <c:v>1879</c:v>
                </c:pt>
                <c:pt idx="27">
                  <c:v>1880</c:v>
                </c:pt>
                <c:pt idx="28">
                  <c:v>1881</c:v>
                </c:pt>
                <c:pt idx="29">
                  <c:v>1882</c:v>
                </c:pt>
                <c:pt idx="30">
                  <c:v>1883</c:v>
                </c:pt>
                <c:pt idx="31">
                  <c:v>1884</c:v>
                </c:pt>
                <c:pt idx="32">
                  <c:v>1885</c:v>
                </c:pt>
                <c:pt idx="33">
                  <c:v>1886</c:v>
                </c:pt>
                <c:pt idx="34">
                  <c:v>1887</c:v>
                </c:pt>
                <c:pt idx="35">
                  <c:v>1888</c:v>
                </c:pt>
                <c:pt idx="36">
                  <c:v>1889</c:v>
                </c:pt>
                <c:pt idx="37">
                  <c:v>1890</c:v>
                </c:pt>
                <c:pt idx="38">
                  <c:v>1891</c:v>
                </c:pt>
                <c:pt idx="39">
                  <c:v>1892</c:v>
                </c:pt>
                <c:pt idx="40">
                  <c:v>1893</c:v>
                </c:pt>
                <c:pt idx="41">
                  <c:v>1894</c:v>
                </c:pt>
                <c:pt idx="42">
                  <c:v>1895</c:v>
                </c:pt>
                <c:pt idx="43">
                  <c:v>1896</c:v>
                </c:pt>
                <c:pt idx="44">
                  <c:v>1897</c:v>
                </c:pt>
                <c:pt idx="45">
                  <c:v>1898</c:v>
                </c:pt>
                <c:pt idx="46">
                  <c:v>1899</c:v>
                </c:pt>
                <c:pt idx="47">
                  <c:v>1900</c:v>
                </c:pt>
                <c:pt idx="48">
                  <c:v>1901</c:v>
                </c:pt>
                <c:pt idx="49">
                  <c:v>1902</c:v>
                </c:pt>
                <c:pt idx="50">
                  <c:v>1903</c:v>
                </c:pt>
                <c:pt idx="51">
                  <c:v>1904</c:v>
                </c:pt>
                <c:pt idx="52">
                  <c:v>1905</c:v>
                </c:pt>
                <c:pt idx="53">
                  <c:v>1906</c:v>
                </c:pt>
                <c:pt idx="54">
                  <c:v>1907</c:v>
                </c:pt>
                <c:pt idx="55">
                  <c:v>1908</c:v>
                </c:pt>
                <c:pt idx="56">
                  <c:v>1909</c:v>
                </c:pt>
                <c:pt idx="57">
                  <c:v>1910</c:v>
                </c:pt>
                <c:pt idx="58">
                  <c:v>1911</c:v>
                </c:pt>
                <c:pt idx="59">
                  <c:v>1912</c:v>
                </c:pt>
                <c:pt idx="60">
                  <c:v>1913</c:v>
                </c:pt>
                <c:pt idx="61">
                  <c:v>1914</c:v>
                </c:pt>
                <c:pt idx="62">
                  <c:v>1915</c:v>
                </c:pt>
                <c:pt idx="63">
                  <c:v>1916</c:v>
                </c:pt>
                <c:pt idx="64">
                  <c:v>1917</c:v>
                </c:pt>
                <c:pt idx="65">
                  <c:v>1918</c:v>
                </c:pt>
                <c:pt idx="66">
                  <c:v>1919</c:v>
                </c:pt>
                <c:pt idx="67">
                  <c:v>1920</c:v>
                </c:pt>
                <c:pt idx="68">
                  <c:v>1921</c:v>
                </c:pt>
                <c:pt idx="69">
                  <c:v>1922</c:v>
                </c:pt>
                <c:pt idx="70">
                  <c:v>1923</c:v>
                </c:pt>
                <c:pt idx="71">
                  <c:v>1924</c:v>
                </c:pt>
                <c:pt idx="72">
                  <c:v>1925</c:v>
                </c:pt>
                <c:pt idx="73">
                  <c:v>1926</c:v>
                </c:pt>
                <c:pt idx="74">
                  <c:v>1927</c:v>
                </c:pt>
                <c:pt idx="75">
                  <c:v>1928</c:v>
                </c:pt>
                <c:pt idx="76">
                  <c:v>1929</c:v>
                </c:pt>
                <c:pt idx="77">
                  <c:v>1930</c:v>
                </c:pt>
                <c:pt idx="78">
                  <c:v>1931</c:v>
                </c:pt>
                <c:pt idx="79">
                  <c:v>1932</c:v>
                </c:pt>
                <c:pt idx="80">
                  <c:v>1933</c:v>
                </c:pt>
                <c:pt idx="81">
                  <c:v>1934</c:v>
                </c:pt>
                <c:pt idx="82">
                  <c:v>1935</c:v>
                </c:pt>
                <c:pt idx="83">
                  <c:v>1936</c:v>
                </c:pt>
                <c:pt idx="84">
                  <c:v>1937</c:v>
                </c:pt>
                <c:pt idx="85">
                  <c:v>1938</c:v>
                </c:pt>
                <c:pt idx="86">
                  <c:v>1939</c:v>
                </c:pt>
                <c:pt idx="87">
                  <c:v>1940</c:v>
                </c:pt>
                <c:pt idx="88">
                  <c:v>1941</c:v>
                </c:pt>
                <c:pt idx="89">
                  <c:v>1942</c:v>
                </c:pt>
                <c:pt idx="90">
                  <c:v>1943</c:v>
                </c:pt>
                <c:pt idx="91">
                  <c:v>1944</c:v>
                </c:pt>
                <c:pt idx="92">
                  <c:v>1945</c:v>
                </c:pt>
                <c:pt idx="93">
                  <c:v>1946</c:v>
                </c:pt>
                <c:pt idx="94">
                  <c:v>1947</c:v>
                </c:pt>
                <c:pt idx="95">
                  <c:v>1948</c:v>
                </c:pt>
                <c:pt idx="96">
                  <c:v>1949</c:v>
                </c:pt>
                <c:pt idx="97">
                  <c:v>1950</c:v>
                </c:pt>
                <c:pt idx="98">
                  <c:v>1951</c:v>
                </c:pt>
                <c:pt idx="99">
                  <c:v>1952</c:v>
                </c:pt>
                <c:pt idx="100">
                  <c:v>1953</c:v>
                </c:pt>
                <c:pt idx="101">
                  <c:v>1954</c:v>
                </c:pt>
                <c:pt idx="102">
                  <c:v>1955</c:v>
                </c:pt>
                <c:pt idx="103">
                  <c:v>1956</c:v>
                </c:pt>
                <c:pt idx="104">
                  <c:v>1957</c:v>
                </c:pt>
                <c:pt idx="105">
                  <c:v>1958</c:v>
                </c:pt>
                <c:pt idx="106">
                  <c:v>1959</c:v>
                </c:pt>
                <c:pt idx="107">
                  <c:v>1960</c:v>
                </c:pt>
                <c:pt idx="108">
                  <c:v>1961</c:v>
                </c:pt>
                <c:pt idx="109">
                  <c:v>1962</c:v>
                </c:pt>
                <c:pt idx="110">
                  <c:v>1963</c:v>
                </c:pt>
                <c:pt idx="111">
                  <c:v>1964</c:v>
                </c:pt>
                <c:pt idx="112">
                  <c:v>1965</c:v>
                </c:pt>
                <c:pt idx="113">
                  <c:v>1966</c:v>
                </c:pt>
                <c:pt idx="114">
                  <c:v>1967</c:v>
                </c:pt>
                <c:pt idx="115">
                  <c:v>1968</c:v>
                </c:pt>
                <c:pt idx="116">
                  <c:v>1969</c:v>
                </c:pt>
                <c:pt idx="117">
                  <c:v>1970</c:v>
                </c:pt>
                <c:pt idx="118">
                  <c:v>1971</c:v>
                </c:pt>
                <c:pt idx="119">
                  <c:v>1972</c:v>
                </c:pt>
                <c:pt idx="120">
                  <c:v>1973</c:v>
                </c:pt>
                <c:pt idx="121">
                  <c:v>1974</c:v>
                </c:pt>
                <c:pt idx="122">
                  <c:v>1975</c:v>
                </c:pt>
                <c:pt idx="123">
                  <c:v>1976</c:v>
                </c:pt>
                <c:pt idx="124">
                  <c:v>1977</c:v>
                </c:pt>
                <c:pt idx="125">
                  <c:v>1978</c:v>
                </c:pt>
                <c:pt idx="126">
                  <c:v>1979</c:v>
                </c:pt>
                <c:pt idx="127">
                  <c:v>1980</c:v>
                </c:pt>
                <c:pt idx="128">
                  <c:v>1981</c:v>
                </c:pt>
                <c:pt idx="129">
                  <c:v>1982</c:v>
                </c:pt>
                <c:pt idx="130">
                  <c:v>1983</c:v>
                </c:pt>
                <c:pt idx="131">
                  <c:v>1984</c:v>
                </c:pt>
                <c:pt idx="132">
                  <c:v>1985</c:v>
                </c:pt>
                <c:pt idx="133">
                  <c:v>1986</c:v>
                </c:pt>
                <c:pt idx="134">
                  <c:v>1987</c:v>
                </c:pt>
                <c:pt idx="135">
                  <c:v>1988</c:v>
                </c:pt>
                <c:pt idx="136">
                  <c:v>1989</c:v>
                </c:pt>
                <c:pt idx="137">
                  <c:v>1990</c:v>
                </c:pt>
                <c:pt idx="138">
                  <c:v>1991</c:v>
                </c:pt>
                <c:pt idx="139">
                  <c:v>1992</c:v>
                </c:pt>
                <c:pt idx="140">
                  <c:v>1993</c:v>
                </c:pt>
                <c:pt idx="141">
                  <c:v>1994</c:v>
                </c:pt>
                <c:pt idx="142">
                  <c:v>1995</c:v>
                </c:pt>
                <c:pt idx="143">
                  <c:v>1996</c:v>
                </c:pt>
                <c:pt idx="144">
                  <c:v>1997</c:v>
                </c:pt>
                <c:pt idx="145">
                  <c:v>1998</c:v>
                </c:pt>
                <c:pt idx="146">
                  <c:v>1999</c:v>
                </c:pt>
                <c:pt idx="147">
                  <c:v>2000</c:v>
                </c:pt>
                <c:pt idx="148">
                  <c:v>2001</c:v>
                </c:pt>
                <c:pt idx="149">
                  <c:v>2002</c:v>
                </c:pt>
                <c:pt idx="150">
                  <c:v>2003</c:v>
                </c:pt>
                <c:pt idx="151">
                  <c:v>2004</c:v>
                </c:pt>
                <c:pt idx="152">
                  <c:v>2005</c:v>
                </c:pt>
                <c:pt idx="153">
                  <c:v>2006</c:v>
                </c:pt>
                <c:pt idx="154">
                  <c:v>2007</c:v>
                </c:pt>
                <c:pt idx="155">
                  <c:v>2008</c:v>
                </c:pt>
                <c:pt idx="156">
                  <c:v>2009</c:v>
                </c:pt>
                <c:pt idx="157">
                  <c:v>2010</c:v>
                </c:pt>
                <c:pt idx="158">
                  <c:v>2011</c:v>
                </c:pt>
                <c:pt idx="159">
                  <c:v>2012</c:v>
                </c:pt>
                <c:pt idx="160">
                  <c:v>2013</c:v>
                </c:pt>
                <c:pt idx="161">
                  <c:v>2014</c:v>
                </c:pt>
                <c:pt idx="162">
                  <c:v>2015</c:v>
                </c:pt>
                <c:pt idx="163">
                  <c:v>2016</c:v>
                </c:pt>
                <c:pt idx="164">
                  <c:v>2017</c:v>
                </c:pt>
                <c:pt idx="165">
                  <c:v>2018</c:v>
                </c:pt>
                <c:pt idx="166">
                  <c:v>2019</c:v>
                </c:pt>
                <c:pt idx="167">
                  <c:v>2020</c:v>
                </c:pt>
                <c:pt idx="168">
                  <c:v>2021</c:v>
                </c:pt>
                <c:pt idx="169">
                  <c:v>2022</c:v>
                </c:pt>
                <c:pt idx="170">
                  <c:v>2023</c:v>
                </c:pt>
                <c:pt idx="171">
                  <c:v>2024</c:v>
                </c:pt>
                <c:pt idx="172">
                  <c:v>2025</c:v>
                </c:pt>
              </c:numCache>
            </c:numRef>
          </c:cat>
          <c:val>
            <c:numRef>
              <c:f>'Table 2.4'!$B$4:$B$176</c:f>
              <c:numCache>
                <c:formatCode>0.00</c:formatCode>
                <c:ptCount val="173"/>
                <c:pt idx="0">
                  <c:v>773.19999999999993</c:v>
                </c:pt>
                <c:pt idx="1">
                  <c:v>834.00000000000011</c:v>
                </c:pt>
                <c:pt idx="2">
                  <c:v>602.09999999999991</c:v>
                </c:pt>
                <c:pt idx="3">
                  <c:v>627</c:v>
                </c:pt>
                <c:pt idx="4">
                  <c:v>783</c:v>
                </c:pt>
                <c:pt idx="5">
                  <c:v>734.7</c:v>
                </c:pt>
                <c:pt idx="6">
                  <c:v>705.3</c:v>
                </c:pt>
                <c:pt idx="7">
                  <c:v>720.70000000000016</c:v>
                </c:pt>
                <c:pt idx="8">
                  <c:v>920.70000000000016</c:v>
                </c:pt>
                <c:pt idx="9">
                  <c:v>942.5</c:v>
                </c:pt>
                <c:pt idx="10">
                  <c:v>795.4</c:v>
                </c:pt>
                <c:pt idx="11">
                  <c:v>729</c:v>
                </c:pt>
                <c:pt idx="12">
                  <c:v>915</c:v>
                </c:pt>
                <c:pt idx="13">
                  <c:v>868.19999999999993</c:v>
                </c:pt>
                <c:pt idx="14">
                  <c:v>823.39999999999986</c:v>
                </c:pt>
                <c:pt idx="15">
                  <c:v>762.8</c:v>
                </c:pt>
                <c:pt idx="16">
                  <c:v>729.6</c:v>
                </c:pt>
                <c:pt idx="17">
                  <c:v>586.29999999999995</c:v>
                </c:pt>
                <c:pt idx="18">
                  <c:v>718.49999999999989</c:v>
                </c:pt>
                <c:pt idx="19">
                  <c:v>1010</c:v>
                </c:pt>
                <c:pt idx="20">
                  <c:v>686.5</c:v>
                </c:pt>
                <c:pt idx="21">
                  <c:v>720.1</c:v>
                </c:pt>
                <c:pt idx="22">
                  <c:v>869.7</c:v>
                </c:pt>
                <c:pt idx="23">
                  <c:v>779.59999999999991</c:v>
                </c:pt>
                <c:pt idx="24">
                  <c:v>966.09999999999991</c:v>
                </c:pt>
                <c:pt idx="25">
                  <c:v>725.80000000000007</c:v>
                </c:pt>
                <c:pt idx="26">
                  <c:v>820.19999999999993</c:v>
                </c:pt>
                <c:pt idx="27">
                  <c:v>829.59999999999991</c:v>
                </c:pt>
                <c:pt idx="28">
                  <c:v>805.2</c:v>
                </c:pt>
                <c:pt idx="29">
                  <c:v>964.0999999999998</c:v>
                </c:pt>
                <c:pt idx="30">
                  <c:v>888.6</c:v>
                </c:pt>
                <c:pt idx="31">
                  <c:v>878.4</c:v>
                </c:pt>
                <c:pt idx="32">
                  <c:v>652.19999999999993</c:v>
                </c:pt>
                <c:pt idx="33">
                  <c:v>919</c:v>
                </c:pt>
                <c:pt idx="34">
                  <c:v>600.30000000000007</c:v>
                </c:pt>
                <c:pt idx="35">
                  <c:v>752.69999999999993</c:v>
                </c:pt>
                <c:pt idx="36">
                  <c:v>778.09999999999991</c:v>
                </c:pt>
                <c:pt idx="37">
                  <c:v>765.19999999999993</c:v>
                </c:pt>
                <c:pt idx="38">
                  <c:v>730.6</c:v>
                </c:pt>
                <c:pt idx="39">
                  <c:v>825.09999999999991</c:v>
                </c:pt>
                <c:pt idx="40">
                  <c:v>617.59999999999991</c:v>
                </c:pt>
                <c:pt idx="41">
                  <c:v>840.9</c:v>
                </c:pt>
                <c:pt idx="42">
                  <c:v>776.39999999999986</c:v>
                </c:pt>
                <c:pt idx="43">
                  <c:v>793.9</c:v>
                </c:pt>
                <c:pt idx="44">
                  <c:v>890.9</c:v>
                </c:pt>
                <c:pt idx="45">
                  <c:v>807.50000000000011</c:v>
                </c:pt>
                <c:pt idx="46">
                  <c:v>826.5</c:v>
                </c:pt>
                <c:pt idx="47">
                  <c:v>926.1</c:v>
                </c:pt>
                <c:pt idx="48">
                  <c:v>816.6</c:v>
                </c:pt>
                <c:pt idx="49">
                  <c:v>806.9</c:v>
                </c:pt>
                <c:pt idx="50">
                  <c:v>921.80000000000007</c:v>
                </c:pt>
                <c:pt idx="51">
                  <c:v>784.3</c:v>
                </c:pt>
                <c:pt idx="52">
                  <c:v>757.90000000000009</c:v>
                </c:pt>
                <c:pt idx="53">
                  <c:v>758.60000000000014</c:v>
                </c:pt>
                <c:pt idx="54">
                  <c:v>802.4</c:v>
                </c:pt>
                <c:pt idx="55">
                  <c:v>839.3</c:v>
                </c:pt>
                <c:pt idx="56">
                  <c:v>733.9</c:v>
                </c:pt>
                <c:pt idx="57">
                  <c:v>826.4</c:v>
                </c:pt>
                <c:pt idx="58">
                  <c:v>702</c:v>
                </c:pt>
                <c:pt idx="59">
                  <c:v>908.10000000000014</c:v>
                </c:pt>
                <c:pt idx="60">
                  <c:v>891.09999999999991</c:v>
                </c:pt>
                <c:pt idx="61">
                  <c:v>814.39999999999986</c:v>
                </c:pt>
                <c:pt idx="62">
                  <c:v>741.9</c:v>
                </c:pt>
                <c:pt idx="63">
                  <c:v>939.50000000000023</c:v>
                </c:pt>
                <c:pt idx="64">
                  <c:v>879.39999999999975</c:v>
                </c:pt>
                <c:pt idx="65">
                  <c:v>893.4</c:v>
                </c:pt>
                <c:pt idx="66">
                  <c:v>739.09999999999991</c:v>
                </c:pt>
                <c:pt idx="67">
                  <c:v>923.40000000000009</c:v>
                </c:pt>
                <c:pt idx="68">
                  <c:v>725.5</c:v>
                </c:pt>
                <c:pt idx="69">
                  <c:v>755.99999999999989</c:v>
                </c:pt>
                <c:pt idx="70">
                  <c:v>914.6</c:v>
                </c:pt>
                <c:pt idx="71">
                  <c:v>980.49999999999989</c:v>
                </c:pt>
                <c:pt idx="72">
                  <c:v>773.19999999999993</c:v>
                </c:pt>
                <c:pt idx="73">
                  <c:v>808.30000000000018</c:v>
                </c:pt>
                <c:pt idx="74">
                  <c:v>833.5</c:v>
                </c:pt>
                <c:pt idx="75">
                  <c:v>1043.7</c:v>
                </c:pt>
                <c:pt idx="76">
                  <c:v>861.40000000000009</c:v>
                </c:pt>
                <c:pt idx="77">
                  <c:v>884.79999999999984</c:v>
                </c:pt>
                <c:pt idx="78">
                  <c:v>964.49999999999989</c:v>
                </c:pt>
                <c:pt idx="79">
                  <c:v>804</c:v>
                </c:pt>
                <c:pt idx="80">
                  <c:v>549.5</c:v>
                </c:pt>
                <c:pt idx="81">
                  <c:v>873.00000000000011</c:v>
                </c:pt>
                <c:pt idx="82">
                  <c:v>770.3</c:v>
                </c:pt>
                <c:pt idx="83">
                  <c:v>892.19999999999993</c:v>
                </c:pt>
                <c:pt idx="84">
                  <c:v>779.60000000000014</c:v>
                </c:pt>
                <c:pt idx="85">
                  <c:v>917.8</c:v>
                </c:pt>
                <c:pt idx="86">
                  <c:v>825.3</c:v>
                </c:pt>
                <c:pt idx="87">
                  <c:v>866.1</c:v>
                </c:pt>
                <c:pt idx="88">
                  <c:v>740.7</c:v>
                </c:pt>
                <c:pt idx="89">
                  <c:v>859.19999999999982</c:v>
                </c:pt>
                <c:pt idx="90">
                  <c:v>769</c:v>
                </c:pt>
                <c:pt idx="91">
                  <c:v>902.2</c:v>
                </c:pt>
                <c:pt idx="92">
                  <c:v>742.40000000000009</c:v>
                </c:pt>
                <c:pt idx="93">
                  <c:v>905.49999999999977</c:v>
                </c:pt>
                <c:pt idx="94">
                  <c:v>867.40000000000009</c:v>
                </c:pt>
                <c:pt idx="95">
                  <c:v>971.4</c:v>
                </c:pt>
                <c:pt idx="96">
                  <c:v>818.1</c:v>
                </c:pt>
                <c:pt idx="97">
                  <c:v>959.79999999999984</c:v>
                </c:pt>
                <c:pt idx="98">
                  <c:v>863.10000000000014</c:v>
                </c:pt>
                <c:pt idx="99">
                  <c:v>725.9</c:v>
                </c:pt>
                <c:pt idx="100">
                  <c:v>694.89999999999986</c:v>
                </c:pt>
                <c:pt idx="101">
                  <c:v>1021.4</c:v>
                </c:pt>
                <c:pt idx="102">
                  <c:v>818.3</c:v>
                </c:pt>
                <c:pt idx="103">
                  <c:v>856.80000000000007</c:v>
                </c:pt>
                <c:pt idx="104">
                  <c:v>911.70000000000016</c:v>
                </c:pt>
                <c:pt idx="105">
                  <c:v>1040.5999999999999</c:v>
                </c:pt>
                <c:pt idx="106">
                  <c:v>747.6</c:v>
                </c:pt>
                <c:pt idx="107">
                  <c:v>1002.4</c:v>
                </c:pt>
                <c:pt idx="108">
                  <c:v>874.7</c:v>
                </c:pt>
                <c:pt idx="109">
                  <c:v>806.69999999999993</c:v>
                </c:pt>
                <c:pt idx="110">
                  <c:v>914.4</c:v>
                </c:pt>
                <c:pt idx="111">
                  <c:v>783.60000000000014</c:v>
                </c:pt>
                <c:pt idx="112">
                  <c:v>896.3</c:v>
                </c:pt>
                <c:pt idx="113">
                  <c:v>1032.7</c:v>
                </c:pt>
                <c:pt idx="114">
                  <c:v>904.30000000000007</c:v>
                </c:pt>
                <c:pt idx="115">
                  <c:v>776.80000000000007</c:v>
                </c:pt>
                <c:pt idx="116">
                  <c:v>783.60000000000014</c:v>
                </c:pt>
                <c:pt idx="117">
                  <c:v>883.1</c:v>
                </c:pt>
                <c:pt idx="118">
                  <c:v>688.9</c:v>
                </c:pt>
                <c:pt idx="119">
                  <c:v>751.69999999999993</c:v>
                </c:pt>
                <c:pt idx="120">
                  <c:v>706.1</c:v>
                </c:pt>
                <c:pt idx="121">
                  <c:v>827.6</c:v>
                </c:pt>
                <c:pt idx="122">
                  <c:v>584.80000000000007</c:v>
                </c:pt>
                <c:pt idx="123">
                  <c:v>748.2</c:v>
                </c:pt>
                <c:pt idx="124">
                  <c:v>792.00000000000011</c:v>
                </c:pt>
                <c:pt idx="125">
                  <c:v>777.6</c:v>
                </c:pt>
                <c:pt idx="126">
                  <c:v>865.3</c:v>
                </c:pt>
                <c:pt idx="127">
                  <c:v>848.3</c:v>
                </c:pt>
                <c:pt idx="128">
                  <c:v>922.7</c:v>
                </c:pt>
                <c:pt idx="129">
                  <c:v>861.8</c:v>
                </c:pt>
                <c:pt idx="130">
                  <c:v>705</c:v>
                </c:pt>
                <c:pt idx="131">
                  <c:v>835.69999999999993</c:v>
                </c:pt>
                <c:pt idx="132">
                  <c:v>764.10000000000014</c:v>
                </c:pt>
                <c:pt idx="133">
                  <c:v>862.6</c:v>
                </c:pt>
                <c:pt idx="134">
                  <c:v>732</c:v>
                </c:pt>
                <c:pt idx="135">
                  <c:v>880.19999999999993</c:v>
                </c:pt>
                <c:pt idx="136">
                  <c:v>665.50000000000011</c:v>
                </c:pt>
                <c:pt idx="137">
                  <c:v>883.7</c:v>
                </c:pt>
                <c:pt idx="138">
                  <c:v>679.10000000000014</c:v>
                </c:pt>
                <c:pt idx="139">
                  <c:v>836.80000000000007</c:v>
                </c:pt>
                <c:pt idx="140">
                  <c:v>885.20000000000016</c:v>
                </c:pt>
                <c:pt idx="141">
                  <c:v>818.1</c:v>
                </c:pt>
                <c:pt idx="142">
                  <c:v>777.4</c:v>
                </c:pt>
                <c:pt idx="143">
                  <c:v>752.10000000000014</c:v>
                </c:pt>
                <c:pt idx="144">
                  <c:v>762.5</c:v>
                </c:pt>
                <c:pt idx="145">
                  <c:v>850.30000000000007</c:v>
                </c:pt>
                <c:pt idx="146">
                  <c:v>876.5</c:v>
                </c:pt>
                <c:pt idx="147">
                  <c:v>880.1</c:v>
                </c:pt>
                <c:pt idx="148">
                  <c:v>646.90000000000009</c:v>
                </c:pt>
                <c:pt idx="149">
                  <c:v>1064.8</c:v>
                </c:pt>
                <c:pt idx="150">
                  <c:v>683.6</c:v>
                </c:pt>
                <c:pt idx="151">
                  <c:v>799.4</c:v>
                </c:pt>
                <c:pt idx="152">
                  <c:v>747</c:v>
                </c:pt>
                <c:pt idx="153">
                  <c:v>827.9</c:v>
                </c:pt>
                <c:pt idx="154">
                  <c:v>822.39999999999986</c:v>
                </c:pt>
                <c:pt idx="155">
                  <c:v>857.20000000000016</c:v>
                </c:pt>
                <c:pt idx="156">
                  <c:v>890.10000000000025</c:v>
                </c:pt>
                <c:pt idx="157">
                  <c:v>795.6</c:v>
                </c:pt>
                <c:pt idx="158">
                  <c:v>875.15</c:v>
                </c:pt>
                <c:pt idx="159">
                  <c:v>847.69999999999993</c:v>
                </c:pt>
                <c:pt idx="160">
                  <c:v>841.5</c:v>
                </c:pt>
                <c:pt idx="161">
                  <c:v>957.84999999999991</c:v>
                </c:pt>
                <c:pt idx="162">
                  <c:v>951.70000000000039</c:v>
                </c:pt>
                <c:pt idx="163">
                  <c:v>740.70000000000107</c:v>
                </c:pt>
                <c:pt idx="164">
                  <c:v>731.14999999999975</c:v>
                </c:pt>
                <c:pt idx="165">
                  <c:v>813.75</c:v>
                </c:pt>
                <c:pt idx="166">
                  <c:v>866.90000000000055</c:v>
                </c:pt>
                <c:pt idx="167">
                  <c:v>858.15</c:v>
                </c:pt>
                <c:pt idx="168">
                  <c:v>799.65</c:v>
                </c:pt>
                <c:pt idx="169">
                  <c:v>829.3</c:v>
                </c:pt>
                <c:pt idx="170">
                  <c:v>1052.2</c:v>
                </c:pt>
                <c:pt idx="171">
                  <c:v>653.84999999999991</c:v>
                </c:pt>
                <c:pt idx="172">
                  <c:v>761.69999999999993</c:v>
                </c:pt>
              </c:numCache>
            </c:numRef>
          </c:val>
          <c:extLst>
            <c:ext xmlns:c16="http://schemas.microsoft.com/office/drawing/2014/chart" uri="{C3380CC4-5D6E-409C-BE32-E72D297353CC}">
              <c16:uniqueId val="{00000000-E8D8-4917-BCA4-B0BF6F46CAAD}"/>
            </c:ext>
          </c:extLst>
        </c:ser>
        <c:dLbls>
          <c:showLegendKey val="0"/>
          <c:showVal val="0"/>
          <c:showCatName val="0"/>
          <c:showSerName val="0"/>
          <c:showPercent val="0"/>
          <c:showBubbleSize val="0"/>
        </c:dLbls>
        <c:axId val="520739144"/>
        <c:axId val="520741104"/>
      </c:areaChart>
      <c:lineChart>
        <c:grouping val="standard"/>
        <c:varyColors val="0"/>
        <c:ser>
          <c:idx val="0"/>
          <c:order val="1"/>
          <c:tx>
            <c:strRef>
              <c:f>'Table 2.4'!$C$3</c:f>
              <c:strCache>
                <c:ptCount val="1"/>
                <c:pt idx="0">
                  <c:v>Ten year moving average rainfall</c:v>
                </c:pt>
              </c:strCache>
            </c:strRef>
          </c:tx>
          <c:marker>
            <c:symbol val="none"/>
          </c:marker>
          <c:cat>
            <c:numRef>
              <c:f>'Table 2.4'!$A$4:$A$176</c:f>
              <c:numCache>
                <c:formatCode>General</c:formatCode>
                <c:ptCount val="173"/>
                <c:pt idx="0">
                  <c:v>1853</c:v>
                </c:pt>
                <c:pt idx="1">
                  <c:v>1854</c:v>
                </c:pt>
                <c:pt idx="2">
                  <c:v>1855</c:v>
                </c:pt>
                <c:pt idx="3">
                  <c:v>1856</c:v>
                </c:pt>
                <c:pt idx="4">
                  <c:v>1857</c:v>
                </c:pt>
                <c:pt idx="5">
                  <c:v>1858</c:v>
                </c:pt>
                <c:pt idx="6">
                  <c:v>1859</c:v>
                </c:pt>
                <c:pt idx="7">
                  <c:v>1860</c:v>
                </c:pt>
                <c:pt idx="8">
                  <c:v>1861</c:v>
                </c:pt>
                <c:pt idx="9">
                  <c:v>1862</c:v>
                </c:pt>
                <c:pt idx="10">
                  <c:v>1863</c:v>
                </c:pt>
                <c:pt idx="11">
                  <c:v>1864</c:v>
                </c:pt>
                <c:pt idx="12">
                  <c:v>1865</c:v>
                </c:pt>
                <c:pt idx="13">
                  <c:v>1866</c:v>
                </c:pt>
                <c:pt idx="14">
                  <c:v>1867</c:v>
                </c:pt>
                <c:pt idx="15">
                  <c:v>1868</c:v>
                </c:pt>
                <c:pt idx="16">
                  <c:v>1869</c:v>
                </c:pt>
                <c:pt idx="17">
                  <c:v>1870</c:v>
                </c:pt>
                <c:pt idx="18">
                  <c:v>1871</c:v>
                </c:pt>
                <c:pt idx="19">
                  <c:v>1872</c:v>
                </c:pt>
                <c:pt idx="20">
                  <c:v>1873</c:v>
                </c:pt>
                <c:pt idx="21">
                  <c:v>1874</c:v>
                </c:pt>
                <c:pt idx="22">
                  <c:v>1875</c:v>
                </c:pt>
                <c:pt idx="23">
                  <c:v>1876</c:v>
                </c:pt>
                <c:pt idx="24">
                  <c:v>1877</c:v>
                </c:pt>
                <c:pt idx="25">
                  <c:v>1878</c:v>
                </c:pt>
                <c:pt idx="26">
                  <c:v>1879</c:v>
                </c:pt>
                <c:pt idx="27">
                  <c:v>1880</c:v>
                </c:pt>
                <c:pt idx="28">
                  <c:v>1881</c:v>
                </c:pt>
                <c:pt idx="29">
                  <c:v>1882</c:v>
                </c:pt>
                <c:pt idx="30">
                  <c:v>1883</c:v>
                </c:pt>
                <c:pt idx="31">
                  <c:v>1884</c:v>
                </c:pt>
                <c:pt idx="32">
                  <c:v>1885</c:v>
                </c:pt>
                <c:pt idx="33">
                  <c:v>1886</c:v>
                </c:pt>
                <c:pt idx="34">
                  <c:v>1887</c:v>
                </c:pt>
                <c:pt idx="35">
                  <c:v>1888</c:v>
                </c:pt>
                <c:pt idx="36">
                  <c:v>1889</c:v>
                </c:pt>
                <c:pt idx="37">
                  <c:v>1890</c:v>
                </c:pt>
                <c:pt idx="38">
                  <c:v>1891</c:v>
                </c:pt>
                <c:pt idx="39">
                  <c:v>1892</c:v>
                </c:pt>
                <c:pt idx="40">
                  <c:v>1893</c:v>
                </c:pt>
                <c:pt idx="41">
                  <c:v>1894</c:v>
                </c:pt>
                <c:pt idx="42">
                  <c:v>1895</c:v>
                </c:pt>
                <c:pt idx="43">
                  <c:v>1896</c:v>
                </c:pt>
                <c:pt idx="44">
                  <c:v>1897</c:v>
                </c:pt>
                <c:pt idx="45">
                  <c:v>1898</c:v>
                </c:pt>
                <c:pt idx="46">
                  <c:v>1899</c:v>
                </c:pt>
                <c:pt idx="47">
                  <c:v>1900</c:v>
                </c:pt>
                <c:pt idx="48">
                  <c:v>1901</c:v>
                </c:pt>
                <c:pt idx="49">
                  <c:v>1902</c:v>
                </c:pt>
                <c:pt idx="50">
                  <c:v>1903</c:v>
                </c:pt>
                <c:pt idx="51">
                  <c:v>1904</c:v>
                </c:pt>
                <c:pt idx="52">
                  <c:v>1905</c:v>
                </c:pt>
                <c:pt idx="53">
                  <c:v>1906</c:v>
                </c:pt>
                <c:pt idx="54">
                  <c:v>1907</c:v>
                </c:pt>
                <c:pt idx="55">
                  <c:v>1908</c:v>
                </c:pt>
                <c:pt idx="56">
                  <c:v>1909</c:v>
                </c:pt>
                <c:pt idx="57">
                  <c:v>1910</c:v>
                </c:pt>
                <c:pt idx="58">
                  <c:v>1911</c:v>
                </c:pt>
                <c:pt idx="59">
                  <c:v>1912</c:v>
                </c:pt>
                <c:pt idx="60">
                  <c:v>1913</c:v>
                </c:pt>
                <c:pt idx="61">
                  <c:v>1914</c:v>
                </c:pt>
                <c:pt idx="62">
                  <c:v>1915</c:v>
                </c:pt>
                <c:pt idx="63">
                  <c:v>1916</c:v>
                </c:pt>
                <c:pt idx="64">
                  <c:v>1917</c:v>
                </c:pt>
                <c:pt idx="65">
                  <c:v>1918</c:v>
                </c:pt>
                <c:pt idx="66">
                  <c:v>1919</c:v>
                </c:pt>
                <c:pt idx="67">
                  <c:v>1920</c:v>
                </c:pt>
                <c:pt idx="68">
                  <c:v>1921</c:v>
                </c:pt>
                <c:pt idx="69">
                  <c:v>1922</c:v>
                </c:pt>
                <c:pt idx="70">
                  <c:v>1923</c:v>
                </c:pt>
                <c:pt idx="71">
                  <c:v>1924</c:v>
                </c:pt>
                <c:pt idx="72">
                  <c:v>1925</c:v>
                </c:pt>
                <c:pt idx="73">
                  <c:v>1926</c:v>
                </c:pt>
                <c:pt idx="74">
                  <c:v>1927</c:v>
                </c:pt>
                <c:pt idx="75">
                  <c:v>1928</c:v>
                </c:pt>
                <c:pt idx="76">
                  <c:v>1929</c:v>
                </c:pt>
                <c:pt idx="77">
                  <c:v>1930</c:v>
                </c:pt>
                <c:pt idx="78">
                  <c:v>1931</c:v>
                </c:pt>
                <c:pt idx="79">
                  <c:v>1932</c:v>
                </c:pt>
                <c:pt idx="80">
                  <c:v>1933</c:v>
                </c:pt>
                <c:pt idx="81">
                  <c:v>1934</c:v>
                </c:pt>
                <c:pt idx="82">
                  <c:v>1935</c:v>
                </c:pt>
                <c:pt idx="83">
                  <c:v>1936</c:v>
                </c:pt>
                <c:pt idx="84">
                  <c:v>1937</c:v>
                </c:pt>
                <c:pt idx="85">
                  <c:v>1938</c:v>
                </c:pt>
                <c:pt idx="86">
                  <c:v>1939</c:v>
                </c:pt>
                <c:pt idx="87">
                  <c:v>1940</c:v>
                </c:pt>
                <c:pt idx="88">
                  <c:v>1941</c:v>
                </c:pt>
                <c:pt idx="89">
                  <c:v>1942</c:v>
                </c:pt>
                <c:pt idx="90">
                  <c:v>1943</c:v>
                </c:pt>
                <c:pt idx="91">
                  <c:v>1944</c:v>
                </c:pt>
                <c:pt idx="92">
                  <c:v>1945</c:v>
                </c:pt>
                <c:pt idx="93">
                  <c:v>1946</c:v>
                </c:pt>
                <c:pt idx="94">
                  <c:v>1947</c:v>
                </c:pt>
                <c:pt idx="95">
                  <c:v>1948</c:v>
                </c:pt>
                <c:pt idx="96">
                  <c:v>1949</c:v>
                </c:pt>
                <c:pt idx="97">
                  <c:v>1950</c:v>
                </c:pt>
                <c:pt idx="98">
                  <c:v>1951</c:v>
                </c:pt>
                <c:pt idx="99">
                  <c:v>1952</c:v>
                </c:pt>
                <c:pt idx="100">
                  <c:v>1953</c:v>
                </c:pt>
                <c:pt idx="101">
                  <c:v>1954</c:v>
                </c:pt>
                <c:pt idx="102">
                  <c:v>1955</c:v>
                </c:pt>
                <c:pt idx="103">
                  <c:v>1956</c:v>
                </c:pt>
                <c:pt idx="104">
                  <c:v>1957</c:v>
                </c:pt>
                <c:pt idx="105">
                  <c:v>1958</c:v>
                </c:pt>
                <c:pt idx="106">
                  <c:v>1959</c:v>
                </c:pt>
                <c:pt idx="107">
                  <c:v>1960</c:v>
                </c:pt>
                <c:pt idx="108">
                  <c:v>1961</c:v>
                </c:pt>
                <c:pt idx="109">
                  <c:v>1962</c:v>
                </c:pt>
                <c:pt idx="110">
                  <c:v>1963</c:v>
                </c:pt>
                <c:pt idx="111">
                  <c:v>1964</c:v>
                </c:pt>
                <c:pt idx="112">
                  <c:v>1965</c:v>
                </c:pt>
                <c:pt idx="113">
                  <c:v>1966</c:v>
                </c:pt>
                <c:pt idx="114">
                  <c:v>1967</c:v>
                </c:pt>
                <c:pt idx="115">
                  <c:v>1968</c:v>
                </c:pt>
                <c:pt idx="116">
                  <c:v>1969</c:v>
                </c:pt>
                <c:pt idx="117">
                  <c:v>1970</c:v>
                </c:pt>
                <c:pt idx="118">
                  <c:v>1971</c:v>
                </c:pt>
                <c:pt idx="119">
                  <c:v>1972</c:v>
                </c:pt>
                <c:pt idx="120">
                  <c:v>1973</c:v>
                </c:pt>
                <c:pt idx="121">
                  <c:v>1974</c:v>
                </c:pt>
                <c:pt idx="122">
                  <c:v>1975</c:v>
                </c:pt>
                <c:pt idx="123">
                  <c:v>1976</c:v>
                </c:pt>
                <c:pt idx="124">
                  <c:v>1977</c:v>
                </c:pt>
                <c:pt idx="125">
                  <c:v>1978</c:v>
                </c:pt>
                <c:pt idx="126">
                  <c:v>1979</c:v>
                </c:pt>
                <c:pt idx="127">
                  <c:v>1980</c:v>
                </c:pt>
                <c:pt idx="128">
                  <c:v>1981</c:v>
                </c:pt>
                <c:pt idx="129">
                  <c:v>1982</c:v>
                </c:pt>
                <c:pt idx="130">
                  <c:v>1983</c:v>
                </c:pt>
                <c:pt idx="131">
                  <c:v>1984</c:v>
                </c:pt>
                <c:pt idx="132">
                  <c:v>1985</c:v>
                </c:pt>
                <c:pt idx="133">
                  <c:v>1986</c:v>
                </c:pt>
                <c:pt idx="134">
                  <c:v>1987</c:v>
                </c:pt>
                <c:pt idx="135">
                  <c:v>1988</c:v>
                </c:pt>
                <c:pt idx="136">
                  <c:v>1989</c:v>
                </c:pt>
                <c:pt idx="137">
                  <c:v>1990</c:v>
                </c:pt>
                <c:pt idx="138">
                  <c:v>1991</c:v>
                </c:pt>
                <c:pt idx="139">
                  <c:v>1992</c:v>
                </c:pt>
                <c:pt idx="140">
                  <c:v>1993</c:v>
                </c:pt>
                <c:pt idx="141">
                  <c:v>1994</c:v>
                </c:pt>
                <c:pt idx="142">
                  <c:v>1995</c:v>
                </c:pt>
                <c:pt idx="143">
                  <c:v>1996</c:v>
                </c:pt>
                <c:pt idx="144">
                  <c:v>1997</c:v>
                </c:pt>
                <c:pt idx="145">
                  <c:v>1998</c:v>
                </c:pt>
                <c:pt idx="146">
                  <c:v>1999</c:v>
                </c:pt>
                <c:pt idx="147">
                  <c:v>2000</c:v>
                </c:pt>
                <c:pt idx="148">
                  <c:v>2001</c:v>
                </c:pt>
                <c:pt idx="149">
                  <c:v>2002</c:v>
                </c:pt>
                <c:pt idx="150">
                  <c:v>2003</c:v>
                </c:pt>
                <c:pt idx="151">
                  <c:v>2004</c:v>
                </c:pt>
                <c:pt idx="152">
                  <c:v>2005</c:v>
                </c:pt>
                <c:pt idx="153">
                  <c:v>2006</c:v>
                </c:pt>
                <c:pt idx="154">
                  <c:v>2007</c:v>
                </c:pt>
                <c:pt idx="155">
                  <c:v>2008</c:v>
                </c:pt>
                <c:pt idx="156">
                  <c:v>2009</c:v>
                </c:pt>
                <c:pt idx="157">
                  <c:v>2010</c:v>
                </c:pt>
                <c:pt idx="158">
                  <c:v>2011</c:v>
                </c:pt>
                <c:pt idx="159">
                  <c:v>2012</c:v>
                </c:pt>
                <c:pt idx="160">
                  <c:v>2013</c:v>
                </c:pt>
                <c:pt idx="161">
                  <c:v>2014</c:v>
                </c:pt>
                <c:pt idx="162">
                  <c:v>2015</c:v>
                </c:pt>
                <c:pt idx="163">
                  <c:v>2016</c:v>
                </c:pt>
                <c:pt idx="164">
                  <c:v>2017</c:v>
                </c:pt>
                <c:pt idx="165">
                  <c:v>2018</c:v>
                </c:pt>
                <c:pt idx="166">
                  <c:v>2019</c:v>
                </c:pt>
                <c:pt idx="167">
                  <c:v>2020</c:v>
                </c:pt>
                <c:pt idx="168">
                  <c:v>2021</c:v>
                </c:pt>
                <c:pt idx="169">
                  <c:v>2022</c:v>
                </c:pt>
                <c:pt idx="170">
                  <c:v>2023</c:v>
                </c:pt>
                <c:pt idx="171">
                  <c:v>2024</c:v>
                </c:pt>
                <c:pt idx="172">
                  <c:v>2025</c:v>
                </c:pt>
              </c:numCache>
            </c:numRef>
          </c:cat>
          <c:val>
            <c:numRef>
              <c:f>'Table 2.4'!$C$4:$C$176</c:f>
              <c:numCache>
                <c:formatCode>General</c:formatCode>
                <c:ptCount val="173"/>
                <c:pt idx="9" formatCode="0.00">
                  <c:v>764.31999999999994</c:v>
                </c:pt>
                <c:pt idx="10" formatCode="0.00">
                  <c:v>766.54</c:v>
                </c:pt>
                <c:pt idx="11" formatCode="0.00">
                  <c:v>756.04</c:v>
                </c:pt>
                <c:pt idx="12" formatCode="0.00">
                  <c:v>787.33</c:v>
                </c:pt>
                <c:pt idx="13" formatCode="0.00">
                  <c:v>811.45</c:v>
                </c:pt>
                <c:pt idx="14" formatCode="0.00">
                  <c:v>815.49</c:v>
                </c:pt>
                <c:pt idx="15" formatCode="0.00">
                  <c:v>818.3</c:v>
                </c:pt>
                <c:pt idx="16" formatCode="0.00">
                  <c:v>820.73000000000013</c:v>
                </c:pt>
                <c:pt idx="17" formatCode="0.00">
                  <c:v>807.29000000000008</c:v>
                </c:pt>
                <c:pt idx="18" formatCode="0.00">
                  <c:v>787.07</c:v>
                </c:pt>
                <c:pt idx="19" formatCode="0.00">
                  <c:v>793.82</c:v>
                </c:pt>
                <c:pt idx="20" formatCode="0.00">
                  <c:v>782.93000000000006</c:v>
                </c:pt>
                <c:pt idx="21" formatCode="0.00">
                  <c:v>782.04000000000008</c:v>
                </c:pt>
                <c:pt idx="22" formatCode="0.00">
                  <c:v>777.51</c:v>
                </c:pt>
                <c:pt idx="23" formatCode="0.00">
                  <c:v>768.65</c:v>
                </c:pt>
                <c:pt idx="24" formatCode="0.00">
                  <c:v>782.92000000000007</c:v>
                </c:pt>
                <c:pt idx="25" formatCode="0.00">
                  <c:v>779.22</c:v>
                </c:pt>
                <c:pt idx="26" formatCode="0.00">
                  <c:v>788.28</c:v>
                </c:pt>
                <c:pt idx="27" formatCode="0.00">
                  <c:v>812.61</c:v>
                </c:pt>
                <c:pt idx="28" formatCode="0.00">
                  <c:v>821.28000000000009</c:v>
                </c:pt>
                <c:pt idx="29" formatCode="0.00">
                  <c:v>816.68999999999994</c:v>
                </c:pt>
                <c:pt idx="30" formatCode="0.00">
                  <c:v>836.9</c:v>
                </c:pt>
                <c:pt idx="31" formatCode="0.00">
                  <c:v>852.7299999999999</c:v>
                </c:pt>
                <c:pt idx="32" formatCode="0.00">
                  <c:v>830.9799999999999</c:v>
                </c:pt>
                <c:pt idx="33" formatCode="0.00">
                  <c:v>844.91999999999985</c:v>
                </c:pt>
                <c:pt idx="34" formatCode="0.00">
                  <c:v>808.33999999999992</c:v>
                </c:pt>
                <c:pt idx="35" formatCode="0.00">
                  <c:v>811.03</c:v>
                </c:pt>
                <c:pt idx="36" formatCode="0.00">
                  <c:v>806.81999999999994</c:v>
                </c:pt>
                <c:pt idx="37" formatCode="0.00">
                  <c:v>800.38</c:v>
                </c:pt>
                <c:pt idx="38" formatCode="0.00">
                  <c:v>792.92</c:v>
                </c:pt>
                <c:pt idx="39" formatCode="0.00">
                  <c:v>779.01999999999987</c:v>
                </c:pt>
                <c:pt idx="40" formatCode="0.00">
                  <c:v>751.92000000000007</c:v>
                </c:pt>
                <c:pt idx="41" formatCode="0.00">
                  <c:v>748.17000000000007</c:v>
                </c:pt>
                <c:pt idx="42" formatCode="0.00">
                  <c:v>760.58999999999992</c:v>
                </c:pt>
                <c:pt idx="43" formatCode="0.00">
                  <c:v>748.07999999999993</c:v>
                </c:pt>
                <c:pt idx="44" formatCode="0.00">
                  <c:v>777.13999999999976</c:v>
                </c:pt>
                <c:pt idx="45" formatCode="0.00">
                  <c:v>782.61999999999978</c:v>
                </c:pt>
                <c:pt idx="46" formatCode="0.00">
                  <c:v>787.45999999999981</c:v>
                </c:pt>
                <c:pt idx="47" formatCode="0.00">
                  <c:v>803.55</c:v>
                </c:pt>
                <c:pt idx="48" formatCode="0.00">
                  <c:v>812.15000000000009</c:v>
                </c:pt>
                <c:pt idx="49" formatCode="0.00">
                  <c:v>810.33</c:v>
                </c:pt>
                <c:pt idx="50" formatCode="0.00">
                  <c:v>840.75</c:v>
                </c:pt>
                <c:pt idx="51" formatCode="0.00">
                  <c:v>835.08999999999992</c:v>
                </c:pt>
                <c:pt idx="52" formatCode="0.00">
                  <c:v>833.24000000000012</c:v>
                </c:pt>
                <c:pt idx="53" formatCode="0.00">
                  <c:v>829.71</c:v>
                </c:pt>
                <c:pt idx="54" formatCode="0.00">
                  <c:v>820.86</c:v>
                </c:pt>
                <c:pt idx="55" formatCode="0.00">
                  <c:v>824.04</c:v>
                </c:pt>
                <c:pt idx="56" formatCode="0.00">
                  <c:v>814.78</c:v>
                </c:pt>
                <c:pt idx="57" formatCode="0.00">
                  <c:v>804.81</c:v>
                </c:pt>
                <c:pt idx="58" formatCode="0.00">
                  <c:v>793.34999999999991</c:v>
                </c:pt>
                <c:pt idx="59" formatCode="0.00">
                  <c:v>803.47</c:v>
                </c:pt>
                <c:pt idx="60" formatCode="0.00">
                  <c:v>800.4</c:v>
                </c:pt>
                <c:pt idx="61" formatCode="0.00">
                  <c:v>803.41000000000008</c:v>
                </c:pt>
                <c:pt idx="62" formatCode="0.00">
                  <c:v>801.81000000000006</c:v>
                </c:pt>
                <c:pt idx="63" formatCode="0.00">
                  <c:v>819.9</c:v>
                </c:pt>
                <c:pt idx="64" formatCode="0.00">
                  <c:v>827.5999999999998</c:v>
                </c:pt>
                <c:pt idx="65" formatCode="0.00">
                  <c:v>833.01</c:v>
                </c:pt>
                <c:pt idx="66" formatCode="0.00">
                  <c:v>833.53</c:v>
                </c:pt>
                <c:pt idx="67" formatCode="0.00">
                  <c:v>843.2299999999999</c:v>
                </c:pt>
                <c:pt idx="68" formatCode="0.00">
                  <c:v>845.57999999999993</c:v>
                </c:pt>
                <c:pt idx="69" formatCode="0.00">
                  <c:v>830.36999999999989</c:v>
                </c:pt>
                <c:pt idx="70" formatCode="0.00">
                  <c:v>832.71999999999991</c:v>
                </c:pt>
                <c:pt idx="71" formatCode="0.00">
                  <c:v>849.32999999999993</c:v>
                </c:pt>
                <c:pt idx="72" formatCode="0.00">
                  <c:v>852.46</c:v>
                </c:pt>
                <c:pt idx="73" formatCode="0.00">
                  <c:v>839.33999999999992</c:v>
                </c:pt>
                <c:pt idx="74" formatCode="0.00">
                  <c:v>834.75</c:v>
                </c:pt>
                <c:pt idx="75" formatCode="0.00">
                  <c:v>849.78</c:v>
                </c:pt>
                <c:pt idx="76" formatCode="0.00">
                  <c:v>862.01</c:v>
                </c:pt>
                <c:pt idx="77" formatCode="0.00">
                  <c:v>858.15</c:v>
                </c:pt>
                <c:pt idx="78" formatCode="0.00">
                  <c:v>882.05</c:v>
                </c:pt>
                <c:pt idx="79" formatCode="0.00">
                  <c:v>886.85</c:v>
                </c:pt>
                <c:pt idx="80" formatCode="0.00">
                  <c:v>850.34000000000015</c:v>
                </c:pt>
                <c:pt idx="81" formatCode="0.00">
                  <c:v>839.59000000000015</c:v>
                </c:pt>
                <c:pt idx="82" formatCode="0.00">
                  <c:v>839.3</c:v>
                </c:pt>
                <c:pt idx="83" formatCode="0.00">
                  <c:v>847.68999999999994</c:v>
                </c:pt>
                <c:pt idx="84" formatCode="0.00">
                  <c:v>842.3</c:v>
                </c:pt>
                <c:pt idx="85" formatCode="0.00">
                  <c:v>829.71</c:v>
                </c:pt>
                <c:pt idx="86" formatCode="0.00">
                  <c:v>826.1</c:v>
                </c:pt>
                <c:pt idx="87" formatCode="0.00">
                  <c:v>824.23000000000013</c:v>
                </c:pt>
                <c:pt idx="88" formatCode="0.00">
                  <c:v>801.85000000000014</c:v>
                </c:pt>
                <c:pt idx="89" formatCode="0.00">
                  <c:v>807.37000000000012</c:v>
                </c:pt>
                <c:pt idx="90" formatCode="0.00">
                  <c:v>829.32</c:v>
                </c:pt>
                <c:pt idx="91" formatCode="0.00">
                  <c:v>832.24000000000012</c:v>
                </c:pt>
                <c:pt idx="92" formatCode="0.00">
                  <c:v>829.45</c:v>
                </c:pt>
                <c:pt idx="93" formatCode="0.00">
                  <c:v>830.78</c:v>
                </c:pt>
                <c:pt idx="94" formatCode="0.00">
                  <c:v>839.55999999999983</c:v>
                </c:pt>
                <c:pt idx="95" formatCode="0.00">
                  <c:v>844.91999999999985</c:v>
                </c:pt>
                <c:pt idx="96" formatCode="0.00">
                  <c:v>844.2</c:v>
                </c:pt>
                <c:pt idx="97" formatCode="0.00">
                  <c:v>853.56999999999994</c:v>
                </c:pt>
                <c:pt idx="98" formatCode="0.00">
                  <c:v>865.80999999999983</c:v>
                </c:pt>
                <c:pt idx="99" formatCode="0.00">
                  <c:v>852.48000000000013</c:v>
                </c:pt>
                <c:pt idx="100" formatCode="0.00">
                  <c:v>845.07</c:v>
                </c:pt>
                <c:pt idx="101" formatCode="0.00">
                  <c:v>856.99</c:v>
                </c:pt>
                <c:pt idx="102" formatCode="0.00">
                  <c:v>864.57999999999993</c:v>
                </c:pt>
                <c:pt idx="103" formatCode="0.00">
                  <c:v>859.70999999999981</c:v>
                </c:pt>
                <c:pt idx="104" formatCode="0.00">
                  <c:v>864.14</c:v>
                </c:pt>
                <c:pt idx="105" formatCode="0.00">
                  <c:v>871.06000000000006</c:v>
                </c:pt>
                <c:pt idx="106" formatCode="0.00">
                  <c:v>864.01</c:v>
                </c:pt>
                <c:pt idx="107" formatCode="0.00">
                  <c:v>868.26999999999987</c:v>
                </c:pt>
                <c:pt idx="108" formatCode="0.00">
                  <c:v>869.43000000000006</c:v>
                </c:pt>
                <c:pt idx="109" formatCode="0.00">
                  <c:v>877.50999999999988</c:v>
                </c:pt>
                <c:pt idx="110" formatCode="0.00">
                  <c:v>899.46</c:v>
                </c:pt>
                <c:pt idx="111" formatCode="0.00">
                  <c:v>875.68</c:v>
                </c:pt>
                <c:pt idx="112" formatCode="0.00">
                  <c:v>883.4799999999999</c:v>
                </c:pt>
                <c:pt idx="113" formatCode="0.00">
                  <c:v>901.07</c:v>
                </c:pt>
                <c:pt idx="114" formatCode="0.00">
                  <c:v>900.32999999999993</c:v>
                </c:pt>
                <c:pt idx="115" formatCode="0.00">
                  <c:v>873.95</c:v>
                </c:pt>
                <c:pt idx="116" formatCode="0.00">
                  <c:v>877.55</c:v>
                </c:pt>
                <c:pt idx="117" formatCode="0.00">
                  <c:v>865.62000000000012</c:v>
                </c:pt>
                <c:pt idx="118" formatCode="0.00">
                  <c:v>847.04000000000019</c:v>
                </c:pt>
                <c:pt idx="119" formatCode="0.00">
                  <c:v>841.54000000000019</c:v>
                </c:pt>
                <c:pt idx="120" formatCode="0.00">
                  <c:v>820.71</c:v>
                </c:pt>
                <c:pt idx="121" formatCode="0.00">
                  <c:v>825.11</c:v>
                </c:pt>
                <c:pt idx="122" formatCode="0.00">
                  <c:v>793.96000000000015</c:v>
                </c:pt>
                <c:pt idx="123" formatCode="0.00">
                  <c:v>765.5100000000001</c:v>
                </c:pt>
                <c:pt idx="124" formatCode="0.00">
                  <c:v>754.28</c:v>
                </c:pt>
                <c:pt idx="125" formatCode="0.00">
                  <c:v>754.36</c:v>
                </c:pt>
                <c:pt idx="126" formatCode="0.00">
                  <c:v>762.53</c:v>
                </c:pt>
                <c:pt idx="127" formatCode="0.00">
                  <c:v>759.05000000000007</c:v>
                </c:pt>
                <c:pt idx="128" formatCode="0.00">
                  <c:v>782.43000000000006</c:v>
                </c:pt>
                <c:pt idx="129" formatCode="0.00">
                  <c:v>793.44</c:v>
                </c:pt>
                <c:pt idx="130" formatCode="0.00">
                  <c:v>793.33</c:v>
                </c:pt>
                <c:pt idx="131" formatCode="0.00">
                  <c:v>794.14</c:v>
                </c:pt>
                <c:pt idx="132" formatCode="0.00">
                  <c:v>812.07</c:v>
                </c:pt>
                <c:pt idx="133" formatCode="0.00">
                  <c:v>823.51</c:v>
                </c:pt>
                <c:pt idx="134" formatCode="0.00">
                  <c:v>817.51</c:v>
                </c:pt>
                <c:pt idx="135" formatCode="0.00">
                  <c:v>827.7700000000001</c:v>
                </c:pt>
                <c:pt idx="136" formatCode="0.00">
                  <c:v>807.79000000000008</c:v>
                </c:pt>
                <c:pt idx="137" formatCode="0.00">
                  <c:v>811.33</c:v>
                </c:pt>
                <c:pt idx="138" formatCode="0.00">
                  <c:v>786.97</c:v>
                </c:pt>
                <c:pt idx="139" formatCode="0.00">
                  <c:v>784.47</c:v>
                </c:pt>
                <c:pt idx="140" formatCode="0.00">
                  <c:v>802.49</c:v>
                </c:pt>
                <c:pt idx="141" formatCode="0.00">
                  <c:v>800.73000000000013</c:v>
                </c:pt>
                <c:pt idx="142" formatCode="0.00">
                  <c:v>802.06000000000006</c:v>
                </c:pt>
                <c:pt idx="143" formatCode="0.00">
                  <c:v>791.01</c:v>
                </c:pt>
                <c:pt idx="144" formatCode="0.00">
                  <c:v>794.06000000000006</c:v>
                </c:pt>
                <c:pt idx="145" formatCode="0.00">
                  <c:v>791.07</c:v>
                </c:pt>
                <c:pt idx="146" formatCode="0.00">
                  <c:v>812.17000000000007</c:v>
                </c:pt>
                <c:pt idx="147" formatCode="0.00">
                  <c:v>811.81000000000017</c:v>
                </c:pt>
                <c:pt idx="148" formatCode="0.00">
                  <c:v>808.59000000000015</c:v>
                </c:pt>
                <c:pt idx="149" formatCode="0.00">
                  <c:v>831.39</c:v>
                </c:pt>
                <c:pt idx="150" formatCode="0.00">
                  <c:v>811.23000000000025</c:v>
                </c:pt>
                <c:pt idx="151" formatCode="0.00">
                  <c:v>809.36000000000013</c:v>
                </c:pt>
                <c:pt idx="152" formatCode="0.00">
                  <c:v>806.31999999999994</c:v>
                </c:pt>
                <c:pt idx="153" formatCode="0.00">
                  <c:v>813.9</c:v>
                </c:pt>
                <c:pt idx="154" formatCode="0.00">
                  <c:v>819.89</c:v>
                </c:pt>
                <c:pt idx="155" formatCode="0.00">
                  <c:v>820.57999999999993</c:v>
                </c:pt>
                <c:pt idx="156" formatCode="0.00">
                  <c:v>821.93999999999994</c:v>
                </c:pt>
                <c:pt idx="157" formatCode="0.00">
                  <c:v>813.49</c:v>
                </c:pt>
                <c:pt idx="158" formatCode="0.00">
                  <c:v>836.31499999999994</c:v>
                </c:pt>
                <c:pt idx="159" formatCode="0.00">
                  <c:v>814.60500000000002</c:v>
                </c:pt>
                <c:pt idx="160" formatCode="0.00">
                  <c:v>830.3950000000001</c:v>
                </c:pt>
                <c:pt idx="161" formatCode="0.00">
                  <c:v>846.24</c:v>
                </c:pt>
                <c:pt idx="162" formatCode="0.00">
                  <c:v>866.71</c:v>
                </c:pt>
                <c:pt idx="163" formatCode="0.00">
                  <c:v>857.99000000000012</c:v>
                </c:pt>
                <c:pt idx="164" formatCode="0.00">
                  <c:v>848.86500000000012</c:v>
                </c:pt>
                <c:pt idx="165" formatCode="0.00">
                  <c:v>844.5200000000001</c:v>
                </c:pt>
                <c:pt idx="166" formatCode="0.00">
                  <c:v>842.2</c:v>
                </c:pt>
                <c:pt idx="167" formatCode="0.00">
                  <c:v>848.45500000000015</c:v>
                </c:pt>
                <c:pt idx="168" formatCode="0.00">
                  <c:v>840.90500000000009</c:v>
                </c:pt>
                <c:pt idx="169" formatCode="0.00">
                  <c:v>839.06500000000017</c:v>
                </c:pt>
                <c:pt idx="170" formatCode="0.00">
                  <c:v>860.13500000000022</c:v>
                </c:pt>
                <c:pt idx="171" formatCode="0.00">
                  <c:v>829.73500000000001</c:v>
                </c:pt>
                <c:pt idx="172" formatCode="0.00">
                  <c:v>810.73500000000013</c:v>
                </c:pt>
              </c:numCache>
            </c:numRef>
          </c:val>
          <c:smooth val="0"/>
          <c:extLst>
            <c:ext xmlns:c16="http://schemas.microsoft.com/office/drawing/2014/chart" uri="{C3380CC4-5D6E-409C-BE32-E72D297353CC}">
              <c16:uniqueId val="{00000001-E8D8-4917-BCA4-B0BF6F46CAAD}"/>
            </c:ext>
          </c:extLst>
        </c:ser>
        <c:dLbls>
          <c:showLegendKey val="0"/>
          <c:showVal val="0"/>
          <c:showCatName val="0"/>
          <c:showSerName val="0"/>
          <c:showPercent val="0"/>
          <c:showBubbleSize val="0"/>
        </c:dLbls>
        <c:marker val="1"/>
        <c:smooth val="0"/>
        <c:axId val="520739144"/>
        <c:axId val="520741104"/>
      </c:lineChart>
      <c:catAx>
        <c:axId val="520739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0741104"/>
        <c:crosses val="autoZero"/>
        <c:auto val="1"/>
        <c:lblAlgn val="ctr"/>
        <c:lblOffset val="100"/>
        <c:tickLblSkip val="10"/>
        <c:tickMarkSkip val="1"/>
        <c:noMultiLvlLbl val="0"/>
      </c:catAx>
      <c:valAx>
        <c:axId val="520741104"/>
        <c:scaling>
          <c:orientation val="minMax"/>
        </c:scaling>
        <c:delete val="0"/>
        <c:axPos val="l"/>
        <c:title>
          <c:tx>
            <c:rich>
              <a:bodyPr/>
              <a:lstStyle/>
              <a:p>
                <a:pPr>
                  <a:defRPr/>
                </a:pPr>
                <a:r>
                  <a:rPr lang="en-GB"/>
                  <a:t>Millimetres</a:t>
                </a:r>
              </a:p>
            </c:rich>
          </c:tx>
          <c:layout>
            <c:manualLayout>
              <c:xMode val="edge"/>
              <c:yMode val="edge"/>
              <c:x val="8.9756944444444443E-4"/>
              <c:y val="0.291852777777777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20739144"/>
        <c:crosses val="autoZero"/>
        <c:crossBetween val="between"/>
      </c:valAx>
      <c:spPr>
        <a:noFill/>
        <a:ln w="25400">
          <a:noFill/>
        </a:ln>
      </c:spPr>
    </c:plotArea>
    <c:legend>
      <c:legendPos val="t"/>
      <c:legendEntry>
        <c:idx val="1"/>
        <c:delete val="1"/>
      </c:legendEntry>
      <c:layout>
        <c:manualLayout>
          <c:xMode val="edge"/>
          <c:yMode val="edge"/>
          <c:x val="0.25311857638888891"/>
          <c:y val="2.3472222222222223E-3"/>
          <c:w val="0.59462447916666661"/>
          <c:h val="7.5244097222222223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186354166666664"/>
          <c:y val="0.18588472222222222"/>
          <c:w val="0.64283107638888892"/>
          <c:h val="0.80724548611111124"/>
        </c:manualLayout>
      </c:layout>
      <c:barChart>
        <c:barDir val="bar"/>
        <c:grouping val="clustered"/>
        <c:varyColors val="0"/>
        <c:ser>
          <c:idx val="0"/>
          <c:order val="0"/>
          <c:spPr>
            <a:solidFill>
              <a:srgbClr val="08519C"/>
            </a:solidFill>
            <a:ln>
              <a:solidFill>
                <a:srgbClr val="08519C"/>
              </a:solidFill>
            </a:ln>
          </c:spPr>
          <c:invertIfNegative val="0"/>
          <c:dPt>
            <c:idx val="0"/>
            <c:invertIfNegative val="0"/>
            <c:bubble3D val="0"/>
            <c:extLst>
              <c:ext xmlns:c16="http://schemas.microsoft.com/office/drawing/2014/chart" uri="{C3380CC4-5D6E-409C-BE32-E72D297353CC}">
                <c16:uniqueId val="{00000000-E58C-4287-9154-994320CBCE03}"/>
              </c:ext>
            </c:extLst>
          </c:dPt>
          <c:dPt>
            <c:idx val="1"/>
            <c:invertIfNegative val="0"/>
            <c:bubble3D val="0"/>
            <c:extLst>
              <c:ext xmlns:c16="http://schemas.microsoft.com/office/drawing/2014/chart" uri="{C3380CC4-5D6E-409C-BE32-E72D297353CC}">
                <c16:uniqueId val="{00000001-E58C-4287-9154-994320CBCE03}"/>
              </c:ext>
            </c:extLst>
          </c:dPt>
          <c:dPt>
            <c:idx val="3"/>
            <c:invertIfNegative val="0"/>
            <c:bubble3D val="0"/>
            <c:extLst>
              <c:ext xmlns:c16="http://schemas.microsoft.com/office/drawing/2014/chart" uri="{C3380CC4-5D6E-409C-BE32-E72D297353CC}">
                <c16:uniqueId val="{00000002-E58C-4287-9154-994320CBCE03}"/>
              </c:ext>
            </c:extLst>
          </c:dPt>
          <c:dPt>
            <c:idx val="4"/>
            <c:invertIfNegative val="0"/>
            <c:bubble3D val="0"/>
            <c:extLst>
              <c:ext xmlns:c16="http://schemas.microsoft.com/office/drawing/2014/chart" uri="{C3380CC4-5D6E-409C-BE32-E72D297353CC}">
                <c16:uniqueId val="{00000003-E58C-4287-9154-994320CBCE03}"/>
              </c:ext>
            </c:extLst>
          </c:dPt>
          <c:cat>
            <c:strRef>
              <c:extLst>
                <c:ext xmlns:c15="http://schemas.microsoft.com/office/drawing/2012/chart" uri="{02D57815-91ED-43cb-92C2-25804820EDAC}">
                  <c15:fullRef>
                    <c15:sqref>'Table 1.2'!$G$4:$G$10</c15:sqref>
                  </c15:fullRef>
                </c:ext>
              </c:extLst>
              <c:f>'Table 1.2'!$G$4:$G$8</c:f>
              <c:strCache>
                <c:ptCount val="5"/>
                <c:pt idx="0">
                  <c:v>Illegal dumping</c:v>
                </c:pt>
                <c:pt idx="1">
                  <c:v>Pollution</c:v>
                </c:pt>
                <c:pt idx="2">
                  <c:v>Climate Change</c:v>
                </c:pt>
                <c:pt idx="3">
                  <c:v>Loss of biodiversity</c:v>
                </c:pt>
                <c:pt idx="4">
                  <c:v>Waste management</c:v>
                </c:pt>
              </c:strCache>
            </c:strRef>
          </c:cat>
          <c:val>
            <c:numRef>
              <c:extLst>
                <c:ext xmlns:c15="http://schemas.microsoft.com/office/drawing/2012/chart" uri="{02D57815-91ED-43cb-92C2-25804820EDAC}">
                  <c15:fullRef>
                    <c15:sqref>'Table 1.2'!$F$4:$F$10</c15:sqref>
                  </c15:fullRef>
                </c:ext>
              </c:extLst>
              <c:f>'Table 1.2'!$F$4:$F$8</c:f>
              <c:numCache>
                <c:formatCode>0</c:formatCode>
                <c:ptCount val="5"/>
                <c:pt idx="0">
                  <c:v>34</c:v>
                </c:pt>
                <c:pt idx="1">
                  <c:v>29</c:v>
                </c:pt>
                <c:pt idx="2">
                  <c:v>19</c:v>
                </c:pt>
                <c:pt idx="3">
                  <c:v>9</c:v>
                </c:pt>
                <c:pt idx="4">
                  <c:v>9</c:v>
                </c:pt>
              </c:numCache>
            </c:numRef>
          </c:val>
          <c:extLst>
            <c:ext xmlns:c16="http://schemas.microsoft.com/office/drawing/2014/chart" uri="{C3380CC4-5D6E-409C-BE32-E72D297353CC}">
              <c16:uniqueId val="{00000006-E58C-4287-9154-994320CBCE03}"/>
            </c:ext>
          </c:extLst>
        </c:ser>
        <c:dLbls>
          <c:showLegendKey val="0"/>
          <c:showVal val="0"/>
          <c:showCatName val="0"/>
          <c:showSerName val="0"/>
          <c:showPercent val="0"/>
          <c:showBubbleSize val="0"/>
        </c:dLbls>
        <c:gapWidth val="52"/>
        <c:axId val="519460736"/>
        <c:axId val="519461128"/>
      </c:barChart>
      <c:catAx>
        <c:axId val="519460736"/>
        <c:scaling>
          <c:orientation val="maxMin"/>
        </c:scaling>
        <c:delete val="0"/>
        <c:axPos val="l"/>
        <c:numFmt formatCode="@" sourceLinked="0"/>
        <c:majorTickMark val="out"/>
        <c:minorTickMark val="none"/>
        <c:tickLblPos val="nextTo"/>
        <c:txPr>
          <a:bodyPr rot="0"/>
          <a:lstStyle/>
          <a:p>
            <a:pPr>
              <a:defRPr/>
            </a:pPr>
            <a:endParaRPr lang="en-US"/>
          </a:p>
        </c:txPr>
        <c:crossAx val="519461128"/>
        <c:crosses val="autoZero"/>
        <c:auto val="1"/>
        <c:lblAlgn val="ctr"/>
        <c:lblOffset val="100"/>
        <c:noMultiLvlLbl val="0"/>
      </c:catAx>
      <c:valAx>
        <c:axId val="519461128"/>
        <c:scaling>
          <c:orientation val="minMax"/>
        </c:scaling>
        <c:delete val="0"/>
        <c:axPos val="t"/>
        <c:majorGridlines/>
        <c:title>
          <c:tx>
            <c:rich>
              <a:bodyPr/>
              <a:lstStyle/>
              <a:p>
                <a:pPr>
                  <a:defRPr b="0"/>
                </a:pPr>
                <a:r>
                  <a:rPr lang="en-GB" b="0"/>
                  <a:t>Percentage </a:t>
                </a:r>
              </a:p>
            </c:rich>
          </c:tx>
          <c:layout>
            <c:manualLayout>
              <c:xMode val="edge"/>
              <c:yMode val="edge"/>
              <c:x val="0.61985052083333336"/>
              <c:y val="1.9520833333333332E-3"/>
            </c:manualLayout>
          </c:layout>
          <c:overlay val="0"/>
        </c:title>
        <c:numFmt formatCode="0" sourceLinked="1"/>
        <c:majorTickMark val="out"/>
        <c:minorTickMark val="none"/>
        <c:tickLblPos val="nextTo"/>
        <c:crossAx val="519460736"/>
        <c:crosses val="autoZero"/>
        <c:crossBetween val="between"/>
        <c:majorUnit val="10"/>
      </c:valAx>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88836805555554"/>
          <c:y val="0.16200410479294941"/>
          <c:w val="0.85890677083333333"/>
          <c:h val="0.67085562511857322"/>
        </c:manualLayout>
      </c:layout>
      <c:lineChart>
        <c:grouping val="standard"/>
        <c:varyColors val="0"/>
        <c:ser>
          <c:idx val="0"/>
          <c:order val="0"/>
          <c:tx>
            <c:strRef>
              <c:f>'Table 3.1a'!$A$4</c:f>
              <c:strCache>
                <c:ptCount val="1"/>
                <c:pt idx="0">
                  <c:v>Urban background sites mean</c:v>
                </c:pt>
              </c:strCache>
            </c:strRef>
          </c:tx>
          <c:spPr>
            <a:ln w="28575" cap="rnd">
              <a:solidFill>
                <a:srgbClr val="6BAED6"/>
              </a:solidFill>
              <a:round/>
            </a:ln>
            <a:effectLst/>
          </c:spPr>
          <c:marker>
            <c:symbol val="none"/>
          </c:marker>
          <c:cat>
            <c:numRef>
              <c:f>'Table 3.1a'!$B$3:$P$3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'Table 3.1a'!$B$4:$P$4</c:f>
              <c:numCache>
                <c:formatCode>0.0</c:formatCode>
                <c:ptCount val="15"/>
                <c:pt idx="0">
                  <c:v>21.92</c:v>
                </c:pt>
                <c:pt idx="1">
                  <c:v>22.09</c:v>
                </c:pt>
                <c:pt idx="2">
                  <c:v>22.47</c:v>
                </c:pt>
                <c:pt idx="3">
                  <c:v>20.010000000000002</c:v>
                </c:pt>
                <c:pt idx="4">
                  <c:v>22.79</c:v>
                </c:pt>
                <c:pt idx="5">
                  <c:v>19.73</c:v>
                </c:pt>
                <c:pt idx="6">
                  <c:v>15.92</c:v>
                </c:pt>
                <c:pt idx="7">
                  <c:v>17.39</c:v>
                </c:pt>
                <c:pt idx="8">
                  <c:v>14.68</c:v>
                </c:pt>
                <c:pt idx="9">
                  <c:v>11.14</c:v>
                </c:pt>
                <c:pt idx="10">
                  <c:v>13.2</c:v>
                </c:pt>
                <c:pt idx="11">
                  <c:v>12.63</c:v>
                </c:pt>
                <c:pt idx="12">
                  <c:v>11.6</c:v>
                </c:pt>
                <c:pt idx="13">
                  <c:v>10.58</c:v>
                </c:pt>
                <c:pt idx="14">
                  <c:v>11.67</c:v>
                </c:pt>
              </c:numCache>
            </c:numRef>
          </c:val>
          <c:smooth val="0"/>
          <c:extLst>
            <c:ext xmlns:c16="http://schemas.microsoft.com/office/drawing/2014/chart" uri="{C3380CC4-5D6E-409C-BE32-E72D297353CC}">
              <c16:uniqueId val="{00000000-2689-4D79-9DFC-4F66B7E8F7AB}"/>
            </c:ext>
          </c:extLst>
        </c:ser>
        <c:ser>
          <c:idx val="1"/>
          <c:order val="1"/>
          <c:tx>
            <c:strRef>
              <c:f>'Table 3.1a'!$A$5</c:f>
              <c:strCache>
                <c:ptCount val="1"/>
                <c:pt idx="0">
                  <c:v>Urban traffic sites mean </c:v>
                </c:pt>
              </c:strCache>
            </c:strRef>
          </c:tx>
          <c:spPr>
            <a:ln w="28575" cap="rnd">
              <a:solidFill>
                <a:srgbClr val="08519C"/>
              </a:solidFill>
              <a:round/>
            </a:ln>
            <a:effectLst/>
          </c:spPr>
          <c:marker>
            <c:symbol val="none"/>
          </c:marker>
          <c:cat>
            <c:numRef>
              <c:f>'Table 3.1a'!$B$3:$P$3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'Table 3.1a'!$B$5:$P$5</c:f>
              <c:numCache>
                <c:formatCode>0.0</c:formatCode>
                <c:ptCount val="15"/>
                <c:pt idx="0">
                  <c:v>35.06</c:v>
                </c:pt>
                <c:pt idx="1">
                  <c:v>40.56</c:v>
                </c:pt>
                <c:pt idx="2">
                  <c:v>38.840000000000003</c:v>
                </c:pt>
                <c:pt idx="3">
                  <c:v>39.15</c:v>
                </c:pt>
                <c:pt idx="4">
                  <c:v>33.56</c:v>
                </c:pt>
                <c:pt idx="5">
                  <c:v>35.6</c:v>
                </c:pt>
                <c:pt idx="6">
                  <c:v>33.659999999999997</c:v>
                </c:pt>
                <c:pt idx="7">
                  <c:v>34.47</c:v>
                </c:pt>
                <c:pt idx="8">
                  <c:v>32.6</c:v>
                </c:pt>
                <c:pt idx="9">
                  <c:v>24.2</c:v>
                </c:pt>
                <c:pt idx="10">
                  <c:v>26.52</c:v>
                </c:pt>
                <c:pt idx="11">
                  <c:v>26.29</c:v>
                </c:pt>
                <c:pt idx="12">
                  <c:v>26.01</c:v>
                </c:pt>
                <c:pt idx="13">
                  <c:v>24.94</c:v>
                </c:pt>
                <c:pt idx="14">
                  <c:v>26.27</c:v>
                </c:pt>
              </c:numCache>
            </c:numRef>
          </c:val>
          <c:smooth val="0"/>
          <c:extLst>
            <c:ext xmlns:c16="http://schemas.microsoft.com/office/drawing/2014/chart" uri="{C3380CC4-5D6E-409C-BE32-E72D297353CC}">
              <c16:uniqueId val="{00000001-2689-4D79-9DFC-4F66B7E8F7AB}"/>
            </c:ext>
          </c:extLst>
        </c:ser>
        <c:dLbls>
          <c:showLegendKey val="0"/>
          <c:showVal val="0"/>
          <c:showCatName val="0"/>
          <c:showSerName val="0"/>
          <c:showPercent val="0"/>
          <c:showBubbleSize val="0"/>
        </c:dLbls>
        <c:smooth val="0"/>
        <c:axId val="520744240"/>
        <c:axId val="520743064"/>
      </c:lineChart>
      <c:catAx>
        <c:axId val="52074424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0743064"/>
        <c:crosses val="autoZero"/>
        <c:auto val="1"/>
        <c:lblAlgn val="ctr"/>
        <c:lblOffset val="100"/>
        <c:noMultiLvlLbl val="0"/>
      </c:catAx>
      <c:valAx>
        <c:axId val="520743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µg/m3</a:t>
                </a:r>
              </a:p>
            </c:rich>
          </c:tx>
          <c:layout>
            <c:manualLayout>
              <c:xMode val="edge"/>
              <c:yMode val="edge"/>
              <c:x val="1.1024305555555556E-2"/>
              <c:y val="0.4347979510529311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0744240"/>
        <c:crosses val="autoZero"/>
        <c:crossBetween val="between"/>
        <c:majorUnit val="10"/>
      </c:valAx>
      <c:spPr>
        <a:noFill/>
        <a:ln>
          <a:noFill/>
        </a:ln>
        <a:effectLst/>
      </c:spPr>
    </c:plotArea>
    <c:legend>
      <c:legendPos val="t"/>
      <c:layout>
        <c:manualLayout>
          <c:xMode val="edge"/>
          <c:yMode val="edge"/>
          <c:x val="0.14039930555555558"/>
          <c:y val="2.6284472499611942E-2"/>
          <c:w val="0.83385416666666667"/>
          <c:h val="0.17775339812310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5434027777778"/>
          <c:y val="5.1615972222222223E-2"/>
          <c:w val="0.87434079861111114"/>
          <c:h val="0.77572847222222219"/>
        </c:manualLayout>
      </c:layout>
      <c:lineChart>
        <c:grouping val="standard"/>
        <c:varyColors val="0"/>
        <c:ser>
          <c:idx val="0"/>
          <c:order val="0"/>
          <c:tx>
            <c:strRef>
              <c:f>'Table 3.1b'!$A$4</c:f>
              <c:strCache>
                <c:ptCount val="1"/>
                <c:pt idx="0">
                  <c:v>Ten urban traffic sites mean</c:v>
                </c:pt>
              </c:strCache>
            </c:strRef>
          </c:tx>
          <c:spPr>
            <a:ln w="28575" cap="rnd">
              <a:solidFill>
                <a:srgbClr val="08519C"/>
              </a:solidFill>
              <a:round/>
            </a:ln>
            <a:effectLst/>
          </c:spPr>
          <c:marker>
            <c:symbol val="none"/>
          </c:marker>
          <c:cat>
            <c:numRef>
              <c:f>'Table 3.1b'!$B$3:$P$3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'Table 3.1b'!$B$4:$P$4</c:f>
              <c:numCache>
                <c:formatCode>0.0</c:formatCode>
                <c:ptCount val="15"/>
                <c:pt idx="0">
                  <c:v>37.69</c:v>
                </c:pt>
                <c:pt idx="1">
                  <c:v>38.68</c:v>
                </c:pt>
                <c:pt idx="2">
                  <c:v>36.64</c:v>
                </c:pt>
                <c:pt idx="3">
                  <c:v>35.57</c:v>
                </c:pt>
                <c:pt idx="4">
                  <c:v>33.090000000000003</c:v>
                </c:pt>
                <c:pt idx="5">
                  <c:v>35.51</c:v>
                </c:pt>
                <c:pt idx="6">
                  <c:v>33.39</c:v>
                </c:pt>
                <c:pt idx="7">
                  <c:v>33.47</c:v>
                </c:pt>
                <c:pt idx="8">
                  <c:v>31.4</c:v>
                </c:pt>
                <c:pt idx="9">
                  <c:v>24.29</c:v>
                </c:pt>
                <c:pt idx="10">
                  <c:v>26.31</c:v>
                </c:pt>
                <c:pt idx="11">
                  <c:v>26.85</c:v>
                </c:pt>
                <c:pt idx="12">
                  <c:v>26.71</c:v>
                </c:pt>
                <c:pt idx="13">
                  <c:v>25.87</c:v>
                </c:pt>
                <c:pt idx="14">
                  <c:v>27.17</c:v>
                </c:pt>
              </c:numCache>
            </c:numRef>
          </c:val>
          <c:smooth val="0"/>
          <c:extLst>
            <c:ext xmlns:c16="http://schemas.microsoft.com/office/drawing/2014/chart" uri="{C3380CC4-5D6E-409C-BE32-E72D297353CC}">
              <c16:uniqueId val="{00000000-4E54-4CBF-A9F6-5658F939693F}"/>
            </c:ext>
          </c:extLst>
        </c:ser>
        <c:dLbls>
          <c:showLegendKey val="0"/>
          <c:showVal val="0"/>
          <c:showCatName val="0"/>
          <c:showSerName val="0"/>
          <c:showPercent val="0"/>
          <c:showBubbleSize val="0"/>
        </c:dLbls>
        <c:smooth val="0"/>
        <c:axId val="520739928"/>
        <c:axId val="520740320"/>
      </c:lineChart>
      <c:catAx>
        <c:axId val="520739928"/>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0740320"/>
        <c:crosses val="autoZero"/>
        <c:auto val="1"/>
        <c:lblAlgn val="ctr"/>
        <c:lblOffset val="100"/>
        <c:noMultiLvlLbl val="0"/>
      </c:catAx>
      <c:valAx>
        <c:axId val="520740320"/>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solidFill>
                      <a:sysClr val="windowText" lastClr="000000"/>
                    </a:solidFill>
                  </a:rPr>
                  <a:t>µg/m3</a:t>
                </a:r>
              </a:p>
            </c:rich>
          </c:tx>
          <c:layout>
            <c:manualLayout>
              <c:xMode val="edge"/>
              <c:yMode val="edge"/>
              <c:x val="2.204861111111111E-3"/>
              <c:y val="0.3705708333333333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073992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3.2'!$A$4</c:f>
              <c:strCache>
                <c:ptCount val="1"/>
                <c:pt idx="0">
                  <c:v>Urban sites mean</c:v>
                </c:pt>
              </c:strCache>
            </c:strRef>
          </c:tx>
          <c:spPr>
            <a:ln w="28575" cap="rnd">
              <a:solidFill>
                <a:srgbClr val="08519C"/>
              </a:solidFill>
              <a:round/>
            </a:ln>
            <a:effectLst/>
          </c:spPr>
          <c:marker>
            <c:symbol val="none"/>
          </c:marker>
          <c:cat>
            <c:numRef>
              <c:f>'Table 3.2'!$B$3:$R$3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'Table 3.2'!$B$4:$R$4</c:f>
              <c:numCache>
                <c:formatCode>0.0</c:formatCode>
                <c:ptCount val="17"/>
                <c:pt idx="0">
                  <c:v>19.71</c:v>
                </c:pt>
                <c:pt idx="1">
                  <c:v>22.31</c:v>
                </c:pt>
                <c:pt idx="2">
                  <c:v>19.05</c:v>
                </c:pt>
                <c:pt idx="3">
                  <c:v>19</c:v>
                </c:pt>
                <c:pt idx="4">
                  <c:v>20.309999999999999</c:v>
                </c:pt>
                <c:pt idx="5">
                  <c:v>17.989999999999998</c:v>
                </c:pt>
                <c:pt idx="6">
                  <c:v>16.55</c:v>
                </c:pt>
                <c:pt idx="7">
                  <c:v>17.28</c:v>
                </c:pt>
                <c:pt idx="8">
                  <c:v>15.19</c:v>
                </c:pt>
                <c:pt idx="9">
                  <c:v>15.65</c:v>
                </c:pt>
                <c:pt idx="10">
                  <c:v>15.81</c:v>
                </c:pt>
                <c:pt idx="11">
                  <c:v>13.78</c:v>
                </c:pt>
                <c:pt idx="12">
                  <c:v>13.54</c:v>
                </c:pt>
                <c:pt idx="13">
                  <c:v>14.24</c:v>
                </c:pt>
                <c:pt idx="14">
                  <c:v>12.54</c:v>
                </c:pt>
                <c:pt idx="15">
                  <c:v>12.69</c:v>
                </c:pt>
                <c:pt idx="16">
                  <c:v>13.13</c:v>
                </c:pt>
              </c:numCache>
            </c:numRef>
          </c:val>
          <c:smooth val="0"/>
          <c:extLst>
            <c:ext xmlns:c16="http://schemas.microsoft.com/office/drawing/2014/chart" uri="{C3380CC4-5D6E-409C-BE32-E72D297353CC}">
              <c16:uniqueId val="{00000000-D784-44E8-84E7-78C9CB3AD10A}"/>
            </c:ext>
          </c:extLst>
        </c:ser>
        <c:ser>
          <c:idx val="1"/>
          <c:order val="1"/>
          <c:tx>
            <c:strRef>
              <c:f>'Table 3.2'!$A$5</c:f>
              <c:strCache>
                <c:ptCount val="1"/>
                <c:pt idx="0">
                  <c:v>Rural (Lough Navar)</c:v>
                </c:pt>
              </c:strCache>
            </c:strRef>
          </c:tx>
          <c:spPr>
            <a:ln w="28575" cap="rnd">
              <a:solidFill>
                <a:srgbClr val="6BAED6"/>
              </a:solidFill>
              <a:round/>
            </a:ln>
            <a:effectLst/>
          </c:spPr>
          <c:marker>
            <c:symbol val="none"/>
          </c:marker>
          <c:cat>
            <c:numRef>
              <c:f>'Table 3.2'!$B$3:$R$3</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'Table 3.2'!$B$5:$R$5</c:f>
              <c:numCache>
                <c:formatCode>0.0</c:formatCode>
                <c:ptCount val="17"/>
                <c:pt idx="0">
                  <c:v>10.29</c:v>
                </c:pt>
                <c:pt idx="1">
                  <c:v>10.4</c:v>
                </c:pt>
                <c:pt idx="3">
                  <c:v>8.0299999999999994</c:v>
                </c:pt>
                <c:pt idx="4">
                  <c:v>11.53</c:v>
                </c:pt>
                <c:pt idx="5">
                  <c:v>7.59</c:v>
                </c:pt>
                <c:pt idx="6">
                  <c:v>7.06</c:v>
                </c:pt>
                <c:pt idx="7">
                  <c:v>6.02</c:v>
                </c:pt>
                <c:pt idx="8">
                  <c:v>6.33</c:v>
                </c:pt>
                <c:pt idx="9">
                  <c:v>7.94</c:v>
                </c:pt>
                <c:pt idx="10">
                  <c:v>8.39</c:v>
                </c:pt>
                <c:pt idx="11">
                  <c:v>6.88</c:v>
                </c:pt>
                <c:pt idx="12">
                  <c:v>7.07</c:v>
                </c:pt>
                <c:pt idx="13">
                  <c:v>7.19</c:v>
                </c:pt>
                <c:pt idx="14">
                  <c:v>6.69</c:v>
                </c:pt>
                <c:pt idx="15">
                  <c:v>6.71</c:v>
                </c:pt>
                <c:pt idx="16">
                  <c:v>7.32</c:v>
                </c:pt>
              </c:numCache>
            </c:numRef>
          </c:val>
          <c:smooth val="0"/>
          <c:extLst>
            <c:ext xmlns:c16="http://schemas.microsoft.com/office/drawing/2014/chart" uri="{C3380CC4-5D6E-409C-BE32-E72D297353CC}">
              <c16:uniqueId val="{00000001-D784-44E8-84E7-78C9CB3AD10A}"/>
            </c:ext>
          </c:extLst>
        </c:ser>
        <c:dLbls>
          <c:showLegendKey val="0"/>
          <c:showVal val="0"/>
          <c:showCatName val="0"/>
          <c:showSerName val="0"/>
          <c:showPercent val="0"/>
          <c:showBubbleSize val="0"/>
        </c:dLbls>
        <c:smooth val="0"/>
        <c:axId val="521619784"/>
        <c:axId val="521619000"/>
      </c:lineChart>
      <c:catAx>
        <c:axId val="5216197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19000"/>
        <c:crosses val="autoZero"/>
        <c:auto val="1"/>
        <c:lblAlgn val="ctr"/>
        <c:lblOffset val="100"/>
        <c:noMultiLvlLbl val="0"/>
      </c:catAx>
      <c:valAx>
        <c:axId val="521619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µg/m3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19784"/>
        <c:crosses val="autoZero"/>
        <c:crossBetween val="between"/>
      </c:valAx>
      <c:spPr>
        <a:noFill/>
        <a:ln>
          <a:noFill/>
        </a:ln>
        <a:effectLst/>
      </c:spPr>
    </c:plotArea>
    <c:legend>
      <c:legendPos val="t"/>
      <c:layout>
        <c:manualLayout>
          <c:xMode val="edge"/>
          <c:yMode val="edge"/>
          <c:x val="0.21792572052768674"/>
          <c:y val="3.529239816957528E-2"/>
          <c:w val="0.55561129316864133"/>
          <c:h val="7.532714016320074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3.3'!$A$4</c:f>
              <c:strCache>
                <c:ptCount val="1"/>
                <c:pt idx="0">
                  <c:v>Urban sites mean</c:v>
                </c:pt>
              </c:strCache>
            </c:strRef>
          </c:tx>
          <c:spPr>
            <a:ln w="28575" cap="rnd">
              <a:solidFill>
                <a:srgbClr val="08519C"/>
              </a:solidFill>
              <a:round/>
            </a:ln>
            <a:effectLst/>
          </c:spPr>
          <c:marker>
            <c:symbol val="none"/>
          </c:marker>
          <c:cat>
            <c:numRef>
              <c:f>'Table 3.3'!$B$3:$K$3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 3.3'!$B$4:$K$4</c:f>
              <c:numCache>
                <c:formatCode>0.0</c:formatCode>
                <c:ptCount val="10"/>
                <c:pt idx="0">
                  <c:v>9.98</c:v>
                </c:pt>
                <c:pt idx="1">
                  <c:v>8.4</c:v>
                </c:pt>
                <c:pt idx="2">
                  <c:v>9.75</c:v>
                </c:pt>
                <c:pt idx="3">
                  <c:v>9.77</c:v>
                </c:pt>
                <c:pt idx="4">
                  <c:v>6.76</c:v>
                </c:pt>
                <c:pt idx="5">
                  <c:v>7.02</c:v>
                </c:pt>
                <c:pt idx="6">
                  <c:v>7.97</c:v>
                </c:pt>
                <c:pt idx="7">
                  <c:v>6.87</c:v>
                </c:pt>
                <c:pt idx="8">
                  <c:v>7.11</c:v>
                </c:pt>
                <c:pt idx="9">
                  <c:v>7.32</c:v>
                </c:pt>
              </c:numCache>
            </c:numRef>
          </c:val>
          <c:smooth val="0"/>
          <c:extLst>
            <c:ext xmlns:c16="http://schemas.microsoft.com/office/drawing/2014/chart" uri="{C3380CC4-5D6E-409C-BE32-E72D297353CC}">
              <c16:uniqueId val="{00000000-40B1-4BFA-B947-7AE6B95020F8}"/>
            </c:ext>
          </c:extLst>
        </c:ser>
        <c:ser>
          <c:idx val="1"/>
          <c:order val="1"/>
          <c:tx>
            <c:strRef>
              <c:f>'Table 3.3'!$A$5</c:f>
              <c:strCache>
                <c:ptCount val="1"/>
                <c:pt idx="0">
                  <c:v>Rural (Lough Navar)</c:v>
                </c:pt>
              </c:strCache>
            </c:strRef>
          </c:tx>
          <c:spPr>
            <a:ln w="28575" cap="rnd">
              <a:solidFill>
                <a:srgbClr val="6BAED6"/>
              </a:solidFill>
              <a:round/>
            </a:ln>
            <a:effectLst/>
          </c:spPr>
          <c:marker>
            <c:symbol val="none"/>
          </c:marker>
          <c:cat>
            <c:numRef>
              <c:f>'Table 3.3'!$B$3:$K$3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 3.3'!$B$5:$K$5</c:f>
              <c:numCache>
                <c:formatCode>0.0</c:formatCode>
                <c:ptCount val="10"/>
                <c:pt idx="3">
                  <c:v>4.97</c:v>
                </c:pt>
                <c:pt idx="4">
                  <c:v>3.96</c:v>
                </c:pt>
                <c:pt idx="5">
                  <c:v>4.17</c:v>
                </c:pt>
                <c:pt idx="6">
                  <c:v>4.1900000000000004</c:v>
                </c:pt>
                <c:pt idx="7">
                  <c:v>3.81</c:v>
                </c:pt>
                <c:pt idx="8">
                  <c:v>4.03</c:v>
                </c:pt>
                <c:pt idx="9">
                  <c:v>4.46</c:v>
                </c:pt>
              </c:numCache>
            </c:numRef>
          </c:val>
          <c:smooth val="0"/>
          <c:extLst>
            <c:ext xmlns:c16="http://schemas.microsoft.com/office/drawing/2014/chart" uri="{C3380CC4-5D6E-409C-BE32-E72D297353CC}">
              <c16:uniqueId val="{00000001-40B1-4BFA-B947-7AE6B95020F8}"/>
            </c:ext>
          </c:extLst>
        </c:ser>
        <c:dLbls>
          <c:showLegendKey val="0"/>
          <c:showVal val="0"/>
          <c:showCatName val="0"/>
          <c:showSerName val="0"/>
          <c:showPercent val="0"/>
          <c:showBubbleSize val="0"/>
        </c:dLbls>
        <c:smooth val="0"/>
        <c:axId val="521619784"/>
        <c:axId val="521619000"/>
      </c:lineChart>
      <c:catAx>
        <c:axId val="5216197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19000"/>
        <c:crosses val="autoZero"/>
        <c:auto val="1"/>
        <c:lblAlgn val="ctr"/>
        <c:lblOffset val="100"/>
        <c:noMultiLvlLbl val="0"/>
      </c:catAx>
      <c:valAx>
        <c:axId val="521619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µg/m3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197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3975694444444"/>
          <c:y val="0.16042286836599634"/>
          <c:w val="0.88316024305555552"/>
          <c:h val="0.65692395713248797"/>
        </c:manualLayout>
      </c:layout>
      <c:barChart>
        <c:barDir val="col"/>
        <c:grouping val="stacked"/>
        <c:varyColors val="0"/>
        <c:ser>
          <c:idx val="0"/>
          <c:order val="0"/>
          <c:tx>
            <c:strRef>
              <c:f>'Table 3.4'!$A$10</c:f>
              <c:strCache>
                <c:ptCount val="1"/>
                <c:pt idx="0">
                  <c:v>Livestock</c:v>
                </c:pt>
              </c:strCache>
            </c:strRef>
          </c:tx>
          <c:spPr>
            <a:solidFill>
              <a:srgbClr val="BDD7E7"/>
            </a:solidFill>
            <a:ln>
              <a:solidFill>
                <a:srgbClr val="BDD7E7"/>
              </a:solidFill>
            </a:ln>
            <a:effectLst/>
          </c:spPr>
          <c:invertIfNegative val="0"/>
          <c:cat>
            <c:numRef>
              <c:f>('Table 3.4'!$B$3:$M$3,'Table 3.4'!$B$9:$L$9)</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('Table 3.4'!$B$4:$M$4,'Table 3.4'!$B$10:$L$10)</c:f>
              <c:numCache>
                <c:formatCode>0.0</c:formatCode>
                <c:ptCount val="23"/>
                <c:pt idx="0">
                  <c:v>25.3</c:v>
                </c:pt>
                <c:pt idx="1">
                  <c:v>25.9</c:v>
                </c:pt>
                <c:pt idx="2">
                  <c:v>26.5</c:v>
                </c:pt>
                <c:pt idx="3">
                  <c:v>26.7</c:v>
                </c:pt>
                <c:pt idx="4">
                  <c:v>26.6</c:v>
                </c:pt>
                <c:pt idx="5">
                  <c:v>26.1</c:v>
                </c:pt>
                <c:pt idx="6">
                  <c:v>25.9</c:v>
                </c:pt>
                <c:pt idx="7">
                  <c:v>25.2</c:v>
                </c:pt>
                <c:pt idx="8">
                  <c:v>24.9</c:v>
                </c:pt>
                <c:pt idx="9">
                  <c:v>24.8</c:v>
                </c:pt>
                <c:pt idx="10">
                  <c:v>25.2</c:v>
                </c:pt>
                <c:pt idx="11">
                  <c:v>25.5</c:v>
                </c:pt>
                <c:pt idx="12">
                  <c:v>25.4</c:v>
                </c:pt>
                <c:pt idx="13">
                  <c:v>26.2</c:v>
                </c:pt>
                <c:pt idx="14">
                  <c:v>26.6</c:v>
                </c:pt>
                <c:pt idx="15">
                  <c:v>25.9</c:v>
                </c:pt>
                <c:pt idx="16">
                  <c:v>26.6</c:v>
                </c:pt>
                <c:pt idx="17">
                  <c:v>26.3</c:v>
                </c:pt>
                <c:pt idx="18">
                  <c:v>26.7</c:v>
                </c:pt>
                <c:pt idx="19">
                  <c:v>26.8</c:v>
                </c:pt>
                <c:pt idx="20">
                  <c:v>27.4</c:v>
                </c:pt>
                <c:pt idx="21">
                  <c:v>26.8</c:v>
                </c:pt>
                <c:pt idx="22">
                  <c:v>27</c:v>
                </c:pt>
              </c:numCache>
            </c:numRef>
          </c:val>
          <c:extLst>
            <c:ext xmlns:c16="http://schemas.microsoft.com/office/drawing/2014/chart" uri="{C3380CC4-5D6E-409C-BE32-E72D297353CC}">
              <c16:uniqueId val="{00000000-A147-4919-95F3-BFE814F429F2}"/>
            </c:ext>
          </c:extLst>
        </c:ser>
        <c:ser>
          <c:idx val="1"/>
          <c:order val="1"/>
          <c:tx>
            <c:strRef>
              <c:f>'Table 3.4'!$A$11</c:f>
              <c:strCache>
                <c:ptCount val="1"/>
                <c:pt idx="0">
                  <c:v>Nitrogen fertilisers</c:v>
                </c:pt>
              </c:strCache>
            </c:strRef>
          </c:tx>
          <c:spPr>
            <a:solidFill>
              <a:srgbClr val="6BAED6"/>
            </a:solidFill>
            <a:ln>
              <a:solidFill>
                <a:srgbClr val="6BAED6"/>
              </a:solidFill>
            </a:ln>
            <a:effectLst/>
          </c:spPr>
          <c:invertIfNegative val="0"/>
          <c:cat>
            <c:numRef>
              <c:f>('Table 3.4'!$B$3:$M$3,'Table 3.4'!$B$9:$L$9)</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('Table 3.4'!$B$5:$M$5,'Table 3.4'!$B$11:$L$11)</c:f>
              <c:numCache>
                <c:formatCode>0.0</c:formatCode>
                <c:ptCount val="23"/>
                <c:pt idx="0">
                  <c:v>3.3</c:v>
                </c:pt>
                <c:pt idx="1">
                  <c:v>2.7</c:v>
                </c:pt>
                <c:pt idx="2">
                  <c:v>2.7</c:v>
                </c:pt>
                <c:pt idx="3">
                  <c:v>2.6</c:v>
                </c:pt>
                <c:pt idx="4">
                  <c:v>2.2000000000000002</c:v>
                </c:pt>
                <c:pt idx="5">
                  <c:v>1.9</c:v>
                </c:pt>
                <c:pt idx="6">
                  <c:v>1.7</c:v>
                </c:pt>
                <c:pt idx="7">
                  <c:v>1.7</c:v>
                </c:pt>
                <c:pt idx="8">
                  <c:v>1.8</c:v>
                </c:pt>
                <c:pt idx="9">
                  <c:v>2</c:v>
                </c:pt>
                <c:pt idx="10">
                  <c:v>2.1</c:v>
                </c:pt>
                <c:pt idx="11">
                  <c:v>1.9</c:v>
                </c:pt>
                <c:pt idx="12">
                  <c:v>2.2999999999999998</c:v>
                </c:pt>
                <c:pt idx="13">
                  <c:v>1.8</c:v>
                </c:pt>
                <c:pt idx="14">
                  <c:v>2.2000000000000002</c:v>
                </c:pt>
                <c:pt idx="15">
                  <c:v>2.1</c:v>
                </c:pt>
                <c:pt idx="16">
                  <c:v>2.4</c:v>
                </c:pt>
                <c:pt idx="17">
                  <c:v>2.5</c:v>
                </c:pt>
                <c:pt idx="18">
                  <c:v>2.5</c:v>
                </c:pt>
                <c:pt idx="19">
                  <c:v>2.5</c:v>
                </c:pt>
                <c:pt idx="20">
                  <c:v>2.5</c:v>
                </c:pt>
                <c:pt idx="21">
                  <c:v>2</c:v>
                </c:pt>
                <c:pt idx="22">
                  <c:v>1.9</c:v>
                </c:pt>
              </c:numCache>
            </c:numRef>
          </c:val>
          <c:extLst>
            <c:ext xmlns:c16="http://schemas.microsoft.com/office/drawing/2014/chart" uri="{C3380CC4-5D6E-409C-BE32-E72D297353CC}">
              <c16:uniqueId val="{00000001-A147-4919-95F3-BFE814F429F2}"/>
            </c:ext>
          </c:extLst>
        </c:ser>
        <c:ser>
          <c:idx val="2"/>
          <c:order val="2"/>
          <c:tx>
            <c:v>Other organics applied to land</c:v>
          </c:tx>
          <c:spPr>
            <a:solidFill>
              <a:srgbClr val="08519C"/>
            </a:solidFill>
            <a:ln>
              <a:solidFill>
                <a:srgbClr val="08519C"/>
              </a:solidFill>
            </a:ln>
            <a:effectLst/>
          </c:spPr>
          <c:invertIfNegative val="0"/>
          <c:cat>
            <c:numRef>
              <c:f>('Table 3.4'!$B$3:$M$3,'Table 3.4'!$B$9:$L$9)</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('Table 3.4'!$B$6:$M$6,'Table 3.4'!$B$12:$L$12)</c:f>
              <c:numCache>
                <c:formatCode>0.0</c:formatCode>
                <c:ptCount val="23"/>
                <c:pt idx="0">
                  <c:v>0</c:v>
                </c:pt>
                <c:pt idx="1">
                  <c:v>0</c:v>
                </c:pt>
                <c:pt idx="2">
                  <c:v>0</c:v>
                </c:pt>
                <c:pt idx="3">
                  <c:v>0</c:v>
                </c:pt>
                <c:pt idx="4">
                  <c:v>0</c:v>
                </c:pt>
                <c:pt idx="5">
                  <c:v>0</c:v>
                </c:pt>
                <c:pt idx="6">
                  <c:v>0</c:v>
                </c:pt>
                <c:pt idx="7">
                  <c:v>0</c:v>
                </c:pt>
                <c:pt idx="8">
                  <c:v>0.1</c:v>
                </c:pt>
                <c:pt idx="9">
                  <c:v>0.1</c:v>
                </c:pt>
                <c:pt idx="10">
                  <c:v>0</c:v>
                </c:pt>
                <c:pt idx="11">
                  <c:v>0.1</c:v>
                </c:pt>
                <c:pt idx="12">
                  <c:v>0.4</c:v>
                </c:pt>
                <c:pt idx="13">
                  <c:v>0.6</c:v>
                </c:pt>
                <c:pt idx="14">
                  <c:v>0.7</c:v>
                </c:pt>
                <c:pt idx="15">
                  <c:v>1.7</c:v>
                </c:pt>
                <c:pt idx="16">
                  <c:v>2</c:v>
                </c:pt>
                <c:pt idx="17">
                  <c:v>1.8</c:v>
                </c:pt>
                <c:pt idx="18">
                  <c:v>1.8</c:v>
                </c:pt>
                <c:pt idx="19">
                  <c:v>1.7</c:v>
                </c:pt>
                <c:pt idx="20">
                  <c:v>1.8</c:v>
                </c:pt>
                <c:pt idx="21">
                  <c:v>1.8</c:v>
                </c:pt>
                <c:pt idx="22">
                  <c:v>1.8</c:v>
                </c:pt>
              </c:numCache>
            </c:numRef>
          </c:val>
          <c:extLst>
            <c:ext xmlns:c16="http://schemas.microsoft.com/office/drawing/2014/chart" uri="{C3380CC4-5D6E-409C-BE32-E72D297353CC}">
              <c16:uniqueId val="{00000002-A147-4919-95F3-BFE814F429F2}"/>
            </c:ext>
          </c:extLst>
        </c:ser>
        <c:dLbls>
          <c:showLegendKey val="0"/>
          <c:showVal val="0"/>
          <c:showCatName val="0"/>
          <c:showSerName val="0"/>
          <c:showPercent val="0"/>
          <c:showBubbleSize val="0"/>
        </c:dLbls>
        <c:gapWidth val="150"/>
        <c:overlap val="100"/>
        <c:axId val="521621352"/>
        <c:axId val="521617040"/>
      </c:barChart>
      <c:catAx>
        <c:axId val="5216213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17040"/>
        <c:crosses val="autoZero"/>
        <c:auto val="1"/>
        <c:lblAlgn val="ctr"/>
        <c:lblOffset val="100"/>
        <c:noMultiLvlLbl val="0"/>
      </c:catAx>
      <c:valAx>
        <c:axId val="521617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kt NH3</a:t>
                </a:r>
              </a:p>
            </c:rich>
          </c:tx>
          <c:layout>
            <c:manualLayout>
              <c:xMode val="edge"/>
              <c:yMode val="edge"/>
              <c:x val="2.204861111111111E-3"/>
              <c:y val="0.3746330216472396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621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7390625"/>
          <c:y val="0.18276493055555551"/>
          <c:w val="0.8772609375"/>
          <c:h val="0.64973923611111117"/>
        </c:manualLayout>
      </c:layout>
      <c:barChart>
        <c:barDir val="col"/>
        <c:grouping val="percentStacked"/>
        <c:varyColors val="0"/>
        <c:ser>
          <c:idx val="4"/>
          <c:order val="0"/>
          <c:tx>
            <c:strRef>
              <c:f>'Table 4.1'!$A$4</c:f>
              <c:strCache>
                <c:ptCount val="1"/>
                <c:pt idx="0">
                  <c:v>0 to &lt; 25 mg NO3/l</c:v>
                </c:pt>
              </c:strCache>
            </c:strRef>
          </c:tx>
          <c:spPr>
            <a:solidFill>
              <a:srgbClr val="BDD7E7"/>
            </a:solidFill>
            <a:ln>
              <a:solidFill>
                <a:srgbClr val="BDD7E7"/>
              </a:solidFill>
            </a:ln>
          </c:spPr>
          <c:invertIfNegative val="0"/>
          <c:cat>
            <c:numRef>
              <c:f>('Table 4.1'!$B$3:$N$3,'Table 4.1'!$B$9:$N$9)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('Table 4.1'!$B$4:$N$4,'Table 4.1'!$B$10:$N$10)</c:f>
              <c:numCache>
                <c:formatCode>0.0</c:formatCode>
                <c:ptCount val="26"/>
                <c:pt idx="0">
                  <c:v>81.900000000000006</c:v>
                </c:pt>
                <c:pt idx="1">
                  <c:v>83.6</c:v>
                </c:pt>
                <c:pt idx="2">
                  <c:v>81.8</c:v>
                </c:pt>
                <c:pt idx="3">
                  <c:v>81.8</c:v>
                </c:pt>
                <c:pt idx="4">
                  <c:v>81.8</c:v>
                </c:pt>
                <c:pt idx="5">
                  <c:v>80</c:v>
                </c:pt>
                <c:pt idx="6">
                  <c:v>80</c:v>
                </c:pt>
                <c:pt idx="7">
                  <c:v>0</c:v>
                </c:pt>
                <c:pt idx="8">
                  <c:v>88.9</c:v>
                </c:pt>
                <c:pt idx="9">
                  <c:v>96.6</c:v>
                </c:pt>
                <c:pt idx="10">
                  <c:v>98.2</c:v>
                </c:pt>
                <c:pt idx="11">
                  <c:v>94.2</c:v>
                </c:pt>
                <c:pt idx="12">
                  <c:v>98.2</c:v>
                </c:pt>
                <c:pt idx="13">
                  <c:v>95.8</c:v>
                </c:pt>
                <c:pt idx="14">
                  <c:v>96.2</c:v>
                </c:pt>
                <c:pt idx="15">
                  <c:v>96.1</c:v>
                </c:pt>
                <c:pt idx="16">
                  <c:v>98</c:v>
                </c:pt>
                <c:pt idx="17">
                  <c:v>98</c:v>
                </c:pt>
                <c:pt idx="18">
                  <c:v>94.44</c:v>
                </c:pt>
                <c:pt idx="19">
                  <c:v>96.42</c:v>
                </c:pt>
                <c:pt idx="20">
                  <c:v>94</c:v>
                </c:pt>
                <c:pt idx="21">
                  <c:v>98.21</c:v>
                </c:pt>
                <c:pt idx="22">
                  <c:v>93.3</c:v>
                </c:pt>
                <c:pt idx="23">
                  <c:v>93.8</c:v>
                </c:pt>
                <c:pt idx="24">
                  <c:v>95.2</c:v>
                </c:pt>
              </c:numCache>
            </c:numRef>
          </c:val>
          <c:extLst>
            <c:ext xmlns:c16="http://schemas.microsoft.com/office/drawing/2014/chart" uri="{C3380CC4-5D6E-409C-BE32-E72D297353CC}">
              <c16:uniqueId val="{00000000-15DA-40A2-9A62-9A5F5A1A49C6}"/>
            </c:ext>
          </c:extLst>
        </c:ser>
        <c:ser>
          <c:idx val="5"/>
          <c:order val="1"/>
          <c:tx>
            <c:strRef>
              <c:f>'Table 4.1'!$A$5</c:f>
              <c:strCache>
                <c:ptCount val="1"/>
                <c:pt idx="0">
                  <c:v>25 to &lt; 40 mg NO3/l</c:v>
                </c:pt>
              </c:strCache>
            </c:strRef>
          </c:tx>
          <c:spPr>
            <a:solidFill>
              <a:srgbClr val="6BAED6"/>
            </a:solidFill>
            <a:ln>
              <a:solidFill>
                <a:srgbClr val="6BAED6"/>
              </a:solidFill>
            </a:ln>
          </c:spPr>
          <c:invertIfNegative val="0"/>
          <c:cat>
            <c:numRef>
              <c:f>('Table 4.1'!$B$3:$N$3,'Table 4.1'!$B$9:$N$9)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('Table 4.1'!$B$5:$N$5,'Table 4.1'!$B$11:$N$11)</c:f>
              <c:numCache>
                <c:formatCode>0.0</c:formatCode>
                <c:ptCount val="26"/>
                <c:pt idx="0">
                  <c:v>7.3</c:v>
                </c:pt>
                <c:pt idx="1">
                  <c:v>7.3</c:v>
                </c:pt>
                <c:pt idx="2">
                  <c:v>7.3</c:v>
                </c:pt>
                <c:pt idx="3">
                  <c:v>7.3</c:v>
                </c:pt>
                <c:pt idx="4">
                  <c:v>10.9</c:v>
                </c:pt>
                <c:pt idx="5">
                  <c:v>10.9</c:v>
                </c:pt>
                <c:pt idx="6">
                  <c:v>12.7</c:v>
                </c:pt>
                <c:pt idx="7">
                  <c:v>0</c:v>
                </c:pt>
                <c:pt idx="8">
                  <c:v>9.5</c:v>
                </c:pt>
                <c:pt idx="9">
                  <c:v>3.4</c:v>
                </c:pt>
                <c:pt idx="10">
                  <c:v>1.9</c:v>
                </c:pt>
                <c:pt idx="11">
                  <c:v>1.9</c:v>
                </c:pt>
                <c:pt idx="12">
                  <c:v>0</c:v>
                </c:pt>
                <c:pt idx="13">
                  <c:v>2.1</c:v>
                </c:pt>
                <c:pt idx="14">
                  <c:v>1.9</c:v>
                </c:pt>
                <c:pt idx="15">
                  <c:v>2</c:v>
                </c:pt>
                <c:pt idx="16">
                  <c:v>0</c:v>
                </c:pt>
                <c:pt idx="17">
                  <c:v>0</c:v>
                </c:pt>
                <c:pt idx="18">
                  <c:v>1.86</c:v>
                </c:pt>
                <c:pt idx="19">
                  <c:v>0</c:v>
                </c:pt>
                <c:pt idx="20">
                  <c:v>2</c:v>
                </c:pt>
                <c:pt idx="21">
                  <c:v>0</c:v>
                </c:pt>
                <c:pt idx="22">
                  <c:v>5</c:v>
                </c:pt>
                <c:pt idx="23">
                  <c:v>4.5999999999999996</c:v>
                </c:pt>
                <c:pt idx="24">
                  <c:v>1.6</c:v>
                </c:pt>
              </c:numCache>
            </c:numRef>
          </c:val>
          <c:extLst>
            <c:ext xmlns:c16="http://schemas.microsoft.com/office/drawing/2014/chart" uri="{C3380CC4-5D6E-409C-BE32-E72D297353CC}">
              <c16:uniqueId val="{00000001-15DA-40A2-9A62-9A5F5A1A49C6}"/>
            </c:ext>
          </c:extLst>
        </c:ser>
        <c:ser>
          <c:idx val="6"/>
          <c:order val="2"/>
          <c:tx>
            <c:strRef>
              <c:f>'Table 4.1'!$A$6</c:f>
              <c:strCache>
                <c:ptCount val="1"/>
                <c:pt idx="0">
                  <c:v>40 to &lt; 50 mg NO3/l</c:v>
                </c:pt>
              </c:strCache>
            </c:strRef>
          </c:tx>
          <c:spPr>
            <a:solidFill>
              <a:srgbClr val="3182BD"/>
            </a:solidFill>
            <a:ln>
              <a:solidFill>
                <a:srgbClr val="3182BD"/>
              </a:solidFill>
            </a:ln>
          </c:spPr>
          <c:invertIfNegative val="0"/>
          <c:cat>
            <c:numRef>
              <c:f>('Table 4.1'!$B$3:$N$3,'Table 4.1'!$B$9:$N$9)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('Table 4.1'!$B$6:$N$6,'Table 4.1'!$B$12:$N$12)</c:f>
              <c:numCache>
                <c:formatCode>0.0</c:formatCode>
                <c:ptCount val="26"/>
                <c:pt idx="0">
                  <c:v>5.5</c:v>
                </c:pt>
                <c:pt idx="1">
                  <c:v>5.5</c:v>
                </c:pt>
                <c:pt idx="2">
                  <c:v>5.5</c:v>
                </c:pt>
                <c:pt idx="3">
                  <c:v>5.5</c:v>
                </c:pt>
                <c:pt idx="4">
                  <c:v>3.6</c:v>
                </c:pt>
                <c:pt idx="5">
                  <c:v>3.6</c:v>
                </c:pt>
                <c:pt idx="6">
                  <c:v>3.6</c:v>
                </c:pt>
                <c:pt idx="7">
                  <c:v>0</c:v>
                </c:pt>
                <c:pt idx="8">
                  <c:v>1.6</c:v>
                </c:pt>
                <c:pt idx="9">
                  <c:v>0</c:v>
                </c:pt>
                <c:pt idx="10">
                  <c:v>0</c:v>
                </c:pt>
                <c:pt idx="11">
                  <c:v>0</c:v>
                </c:pt>
                <c:pt idx="12">
                  <c:v>0</c:v>
                </c:pt>
                <c:pt idx="13">
                  <c:v>0</c:v>
                </c:pt>
                <c:pt idx="14">
                  <c:v>0</c:v>
                </c:pt>
                <c:pt idx="15">
                  <c:v>0</c:v>
                </c:pt>
                <c:pt idx="16">
                  <c:v>2</c:v>
                </c:pt>
                <c:pt idx="17">
                  <c:v>0</c:v>
                </c:pt>
                <c:pt idx="18">
                  <c:v>1.86</c:v>
                </c:pt>
                <c:pt idx="19">
                  <c:v>1.78</c:v>
                </c:pt>
                <c:pt idx="20">
                  <c:v>0</c:v>
                </c:pt>
                <c:pt idx="21">
                  <c:v>1.79</c:v>
                </c:pt>
                <c:pt idx="22">
                  <c:v>0</c:v>
                </c:pt>
                <c:pt idx="23">
                  <c:v>1.5</c:v>
                </c:pt>
                <c:pt idx="24">
                  <c:v>1.6</c:v>
                </c:pt>
              </c:numCache>
            </c:numRef>
          </c:val>
          <c:extLst>
            <c:ext xmlns:c16="http://schemas.microsoft.com/office/drawing/2014/chart" uri="{C3380CC4-5D6E-409C-BE32-E72D297353CC}">
              <c16:uniqueId val="{00000002-15DA-40A2-9A62-9A5F5A1A49C6}"/>
            </c:ext>
          </c:extLst>
        </c:ser>
        <c:ser>
          <c:idx val="7"/>
          <c:order val="3"/>
          <c:tx>
            <c:strRef>
              <c:f>'Table 4.1'!$A$7</c:f>
              <c:strCache>
                <c:ptCount val="1"/>
                <c:pt idx="0">
                  <c:v>≥ 50 mg NO3/l</c:v>
                </c:pt>
              </c:strCache>
            </c:strRef>
          </c:tx>
          <c:spPr>
            <a:solidFill>
              <a:srgbClr val="08519C"/>
            </a:solidFill>
            <a:ln>
              <a:solidFill>
                <a:srgbClr val="08519C"/>
              </a:solidFill>
            </a:ln>
          </c:spPr>
          <c:invertIfNegative val="0"/>
          <c:cat>
            <c:numRef>
              <c:f>('Table 4.1'!$B$3:$N$3,'Table 4.1'!$B$9:$N$9)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('Table 4.1'!$B$7:$N$7,'Table 4.1'!$B$13:$N$13)</c:f>
              <c:numCache>
                <c:formatCode>0.0</c:formatCode>
                <c:ptCount val="26"/>
                <c:pt idx="0">
                  <c:v>5.5</c:v>
                </c:pt>
                <c:pt idx="1">
                  <c:v>3.6</c:v>
                </c:pt>
                <c:pt idx="2">
                  <c:v>5.5</c:v>
                </c:pt>
                <c:pt idx="3">
                  <c:v>5.5</c:v>
                </c:pt>
                <c:pt idx="4">
                  <c:v>3.6</c:v>
                </c:pt>
                <c:pt idx="5">
                  <c:v>3.6</c:v>
                </c:pt>
                <c:pt idx="6">
                  <c:v>3.6</c:v>
                </c:pt>
                <c:pt idx="7">
                  <c:v>0</c:v>
                </c:pt>
                <c:pt idx="8">
                  <c:v>0</c:v>
                </c:pt>
                <c:pt idx="9">
                  <c:v>0</c:v>
                </c:pt>
                <c:pt idx="10">
                  <c:v>0</c:v>
                </c:pt>
                <c:pt idx="11">
                  <c:v>3.8</c:v>
                </c:pt>
                <c:pt idx="12">
                  <c:v>1.8</c:v>
                </c:pt>
                <c:pt idx="13">
                  <c:v>2.1</c:v>
                </c:pt>
                <c:pt idx="14">
                  <c:v>1.9</c:v>
                </c:pt>
                <c:pt idx="15">
                  <c:v>2</c:v>
                </c:pt>
                <c:pt idx="16">
                  <c:v>0</c:v>
                </c:pt>
                <c:pt idx="17">
                  <c:v>2</c:v>
                </c:pt>
                <c:pt idx="18">
                  <c:v>1.86</c:v>
                </c:pt>
                <c:pt idx="19">
                  <c:v>1.78</c:v>
                </c:pt>
                <c:pt idx="20">
                  <c:v>4</c:v>
                </c:pt>
                <c:pt idx="21">
                  <c:v>0</c:v>
                </c:pt>
                <c:pt idx="22">
                  <c:v>1.7</c:v>
                </c:pt>
                <c:pt idx="23">
                  <c:v>0</c:v>
                </c:pt>
                <c:pt idx="24">
                  <c:v>1.6</c:v>
                </c:pt>
              </c:numCache>
            </c:numRef>
          </c:val>
          <c:extLst>
            <c:ext xmlns:c16="http://schemas.microsoft.com/office/drawing/2014/chart" uri="{C3380CC4-5D6E-409C-BE32-E72D297353CC}">
              <c16:uniqueId val="{00000003-15DA-40A2-9A62-9A5F5A1A49C6}"/>
            </c:ext>
          </c:extLst>
        </c:ser>
        <c:dLbls>
          <c:showLegendKey val="0"/>
          <c:showVal val="0"/>
          <c:showCatName val="0"/>
          <c:showSerName val="0"/>
          <c:showPercent val="0"/>
          <c:showBubbleSize val="0"/>
        </c:dLbls>
        <c:gapWidth val="150"/>
        <c:overlap val="100"/>
        <c:axId val="521621744"/>
        <c:axId val="521614296"/>
      </c:barChart>
      <c:catAx>
        <c:axId val="521621744"/>
        <c:scaling>
          <c:orientation val="minMax"/>
        </c:scaling>
        <c:delete val="0"/>
        <c:axPos val="b"/>
        <c:numFmt formatCode="General" sourceLinked="1"/>
        <c:majorTickMark val="out"/>
        <c:minorTickMark val="none"/>
        <c:tickLblPos val="nextTo"/>
        <c:spPr>
          <a:ln w="3175">
            <a:solidFill>
              <a:schemeClr val="tx1"/>
            </a:solidFill>
          </a:ln>
        </c:spPr>
        <c:txPr>
          <a:bodyPr rot="5400000" vert="horz"/>
          <a:lstStyle/>
          <a:p>
            <a:pPr>
              <a:defRPr/>
            </a:pPr>
            <a:endParaRPr lang="en-US"/>
          </a:p>
        </c:txPr>
        <c:crossAx val="521614296"/>
        <c:crosses val="autoZero"/>
        <c:auto val="1"/>
        <c:lblAlgn val="ctr"/>
        <c:lblOffset val="100"/>
        <c:tickLblSkip val="1"/>
        <c:tickMarkSkip val="1"/>
        <c:noMultiLvlLbl val="0"/>
      </c:catAx>
      <c:valAx>
        <c:axId val="521614296"/>
        <c:scaling>
          <c:orientation val="minMax"/>
        </c:scaling>
        <c:delete val="0"/>
        <c:axPos val="l"/>
        <c:majorGridlines>
          <c:spPr>
            <a:ln w="3175">
              <a:solidFill>
                <a:schemeClr val="bg1">
                  <a:lumMod val="85000"/>
                </a:schemeClr>
              </a:solidFill>
            </a:ln>
          </c:spPr>
        </c:majorGridlines>
        <c:title>
          <c:tx>
            <c:rich>
              <a:bodyPr/>
              <a:lstStyle/>
              <a:p>
                <a:pPr>
                  <a:defRPr/>
                </a:pPr>
                <a:r>
                  <a:rPr lang="en-GB"/>
                  <a:t>Percentage of sites</a:t>
                </a:r>
              </a:p>
            </c:rich>
          </c:tx>
          <c:layout>
            <c:manualLayout>
              <c:xMode val="edge"/>
              <c:yMode val="edge"/>
              <c:x val="3.5104166666666671E-4"/>
              <c:y val="0.25482395833333338"/>
            </c:manualLayout>
          </c:layout>
          <c:overlay val="0"/>
        </c:title>
        <c:numFmt formatCode="0%" sourceLinked="1"/>
        <c:majorTickMark val="out"/>
        <c:minorTickMark val="none"/>
        <c:tickLblPos val="nextTo"/>
        <c:spPr>
          <a:ln w="3175">
            <a:solidFill>
              <a:schemeClr val="tx1"/>
            </a:solidFill>
          </a:ln>
        </c:spPr>
        <c:txPr>
          <a:bodyPr rot="0" vert="horz"/>
          <a:lstStyle/>
          <a:p>
            <a:pPr>
              <a:defRPr/>
            </a:pPr>
            <a:endParaRPr lang="en-US"/>
          </a:p>
        </c:txPr>
        <c:crossAx val="521621744"/>
        <c:crosses val="autoZero"/>
        <c:crossBetween val="between"/>
        <c:majorUnit val="0.2"/>
      </c:valAx>
    </c:plotArea>
    <c:legend>
      <c:legendPos val="t"/>
      <c:layout>
        <c:manualLayout>
          <c:xMode val="edge"/>
          <c:yMode val="edge"/>
          <c:x val="0.11731840277777777"/>
          <c:y val="1.8644067796610497E-2"/>
          <c:w val="0.84904947916666662"/>
          <c:h val="0.14651145833333334"/>
        </c:manualLayout>
      </c:layout>
      <c:overlay val="0"/>
    </c:legend>
    <c:plotVisOnly val="1"/>
    <c:dispBlanksAs val="gap"/>
    <c:showDLblsOverMax val="0"/>
  </c:chart>
  <c:spPr>
    <a:ln>
      <a:noFill/>
    </a:ln>
  </c:spPr>
  <c:txPr>
    <a:bodyPr/>
    <a:lstStyle/>
    <a:p>
      <a:pPr>
        <a:defRPr sz="120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9359375"/>
          <c:y val="0.13866770833333333"/>
          <c:w val="0.88406406250000003"/>
          <c:h val="0.65414895833333342"/>
        </c:manualLayout>
      </c:layout>
      <c:barChart>
        <c:barDir val="col"/>
        <c:grouping val="percentStacked"/>
        <c:varyColors val="0"/>
        <c:ser>
          <c:idx val="0"/>
          <c:order val="0"/>
          <c:tx>
            <c:strRef>
              <c:f>'Table 4.2'!$A$4</c:f>
              <c:strCache>
                <c:ptCount val="1"/>
                <c:pt idx="0">
                  <c:v>0 to &lt; 10mg NO3/l</c:v>
                </c:pt>
              </c:strCache>
            </c:strRef>
          </c:tx>
          <c:spPr>
            <a:solidFill>
              <a:srgbClr val="BDD7E7"/>
            </a:solidFill>
            <a:ln>
              <a:noFill/>
            </a:ln>
          </c:spPr>
          <c:invertIfNegative val="0"/>
          <c:cat>
            <c:numRef>
              <c:f>('Table 4.2'!$B$3:$N$3,'Table 4.2'!$B$10:$N$10)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('Table 4.2'!$B$4:$N$4,'Table 4.2'!$B$11:$N$11)</c:f>
              <c:numCache>
                <c:formatCode>0.0</c:formatCode>
                <c:ptCount val="26"/>
                <c:pt idx="0">
                  <c:v>87.058823529411768</c:v>
                </c:pt>
                <c:pt idx="1">
                  <c:v>87.937743190661479</c:v>
                </c:pt>
                <c:pt idx="2">
                  <c:v>77.431906614786001</c:v>
                </c:pt>
                <c:pt idx="3">
                  <c:v>90.752688172043008</c:v>
                </c:pt>
                <c:pt idx="4">
                  <c:v>83.720930232558146</c:v>
                </c:pt>
                <c:pt idx="5">
                  <c:v>76.574803149606296</c:v>
                </c:pt>
                <c:pt idx="6">
                  <c:v>71.119842829076617</c:v>
                </c:pt>
                <c:pt idx="7">
                  <c:v>77.159309021113245</c:v>
                </c:pt>
                <c:pt idx="8">
                  <c:v>83.895131086142328</c:v>
                </c:pt>
                <c:pt idx="9">
                  <c:v>89.385474860335194</c:v>
                </c:pt>
                <c:pt idx="10">
                  <c:v>89.589905362776022</c:v>
                </c:pt>
                <c:pt idx="11">
                  <c:v>89.310344827586206</c:v>
                </c:pt>
                <c:pt idx="12">
                  <c:v>91.768292682926827</c:v>
                </c:pt>
                <c:pt idx="13">
                  <c:v>90.2</c:v>
                </c:pt>
                <c:pt idx="14">
                  <c:v>86</c:v>
                </c:pt>
                <c:pt idx="15">
                  <c:v>91</c:v>
                </c:pt>
                <c:pt idx="16">
                  <c:v>95</c:v>
                </c:pt>
                <c:pt idx="17">
                  <c:v>89.640591966173361</c:v>
                </c:pt>
                <c:pt idx="18">
                  <c:v>81.599999999999994</c:v>
                </c:pt>
                <c:pt idx="19">
                  <c:v>79.599999999999994</c:v>
                </c:pt>
                <c:pt idx="20">
                  <c:v>90.2</c:v>
                </c:pt>
                <c:pt idx="21">
                  <c:v>87.8</c:v>
                </c:pt>
                <c:pt idx="22">
                  <c:v>78.5</c:v>
                </c:pt>
                <c:pt idx="23">
                  <c:v>78.900000000000006</c:v>
                </c:pt>
                <c:pt idx="24">
                  <c:v>90.6</c:v>
                </c:pt>
                <c:pt idx="25">
                  <c:v>81.599999999999994</c:v>
                </c:pt>
              </c:numCache>
            </c:numRef>
          </c:val>
          <c:extLst>
            <c:ext xmlns:c16="http://schemas.microsoft.com/office/drawing/2014/chart" uri="{C3380CC4-5D6E-409C-BE32-E72D297353CC}">
              <c16:uniqueId val="{00000000-9D96-4F84-B722-85B3DA16C50A}"/>
            </c:ext>
          </c:extLst>
        </c:ser>
        <c:ser>
          <c:idx val="1"/>
          <c:order val="1"/>
          <c:tx>
            <c:strRef>
              <c:f>'Table 4.2'!$A$5</c:f>
              <c:strCache>
                <c:ptCount val="1"/>
                <c:pt idx="0">
                  <c:v>10 to &lt; 25mg NO3/l</c:v>
                </c:pt>
              </c:strCache>
            </c:strRef>
          </c:tx>
          <c:spPr>
            <a:solidFill>
              <a:srgbClr val="6BAED6"/>
            </a:solidFill>
          </c:spPr>
          <c:invertIfNegative val="0"/>
          <c:cat>
            <c:numRef>
              <c:f>('Table 4.2'!$B$3:$N$3,'Table 4.2'!$B$10:$N$10)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('Table 4.2'!$B$5:$N$5,'Table 4.2'!$B$12:$N$12)</c:f>
              <c:numCache>
                <c:formatCode>0.0</c:formatCode>
                <c:ptCount val="26"/>
                <c:pt idx="0">
                  <c:v>12.549019607843137</c:v>
                </c:pt>
                <c:pt idx="1">
                  <c:v>11.673151750972762</c:v>
                </c:pt>
                <c:pt idx="2">
                  <c:v>22.178988326848248</c:v>
                </c:pt>
                <c:pt idx="3">
                  <c:v>9.0322580645161281</c:v>
                </c:pt>
                <c:pt idx="4">
                  <c:v>16.085271317829459</c:v>
                </c:pt>
                <c:pt idx="5">
                  <c:v>23.031496062992126</c:v>
                </c:pt>
                <c:pt idx="6">
                  <c:v>27.897838899803535</c:v>
                </c:pt>
                <c:pt idx="7">
                  <c:v>22.072936660268713</c:v>
                </c:pt>
                <c:pt idx="8">
                  <c:v>15.730337078651685</c:v>
                </c:pt>
                <c:pt idx="9">
                  <c:v>10.428305400372439</c:v>
                </c:pt>
                <c:pt idx="10">
                  <c:v>10.094637223974763</c:v>
                </c:pt>
                <c:pt idx="11">
                  <c:v>10.344827586206897</c:v>
                </c:pt>
                <c:pt idx="12">
                  <c:v>8.2317073170731714</c:v>
                </c:pt>
                <c:pt idx="13">
                  <c:v>9.8000000000000007</c:v>
                </c:pt>
                <c:pt idx="14">
                  <c:v>14</c:v>
                </c:pt>
                <c:pt idx="15">
                  <c:v>9</c:v>
                </c:pt>
                <c:pt idx="16">
                  <c:v>5</c:v>
                </c:pt>
                <c:pt idx="17">
                  <c:v>10.14799154334038</c:v>
                </c:pt>
                <c:pt idx="18">
                  <c:v>18</c:v>
                </c:pt>
                <c:pt idx="19">
                  <c:v>20.2</c:v>
                </c:pt>
                <c:pt idx="20">
                  <c:v>9.8000000000000007</c:v>
                </c:pt>
                <c:pt idx="21">
                  <c:v>12.2</c:v>
                </c:pt>
                <c:pt idx="22">
                  <c:v>21.1</c:v>
                </c:pt>
                <c:pt idx="23">
                  <c:v>20.9</c:v>
                </c:pt>
                <c:pt idx="24">
                  <c:v>9.4</c:v>
                </c:pt>
                <c:pt idx="25">
                  <c:v>18.399999999999999</c:v>
                </c:pt>
              </c:numCache>
            </c:numRef>
          </c:val>
          <c:extLst>
            <c:ext xmlns:c16="http://schemas.microsoft.com/office/drawing/2014/chart" uri="{C3380CC4-5D6E-409C-BE32-E72D297353CC}">
              <c16:uniqueId val="{00000001-9D96-4F84-B722-85B3DA16C50A}"/>
            </c:ext>
          </c:extLst>
        </c:ser>
        <c:ser>
          <c:idx val="2"/>
          <c:order val="2"/>
          <c:tx>
            <c:strRef>
              <c:f>'Table 4.2'!$A$6</c:f>
              <c:strCache>
                <c:ptCount val="1"/>
                <c:pt idx="0">
                  <c:v>25 to &lt; 40mg NO3/l</c:v>
                </c:pt>
              </c:strCache>
            </c:strRef>
          </c:tx>
          <c:spPr>
            <a:solidFill>
              <a:srgbClr val="3182BD"/>
            </a:solidFill>
          </c:spPr>
          <c:invertIfNegative val="0"/>
          <c:cat>
            <c:numRef>
              <c:f>('Table 4.2'!$B$3:$N$3,'Table 4.2'!$B$10:$N$10)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('Table 4.2'!$B$6:$N$6,'Table 4.2'!$B$13:$N$13)</c:f>
              <c:numCache>
                <c:formatCode>0.0</c:formatCode>
                <c:ptCount val="26"/>
                <c:pt idx="0">
                  <c:v>0.39215686274509803</c:v>
                </c:pt>
                <c:pt idx="1">
                  <c:v>0.38910505836575876</c:v>
                </c:pt>
                <c:pt idx="2">
                  <c:v>0.38910505836575876</c:v>
                </c:pt>
                <c:pt idx="3">
                  <c:v>0.21505376344086022</c:v>
                </c:pt>
                <c:pt idx="4">
                  <c:v>0.19379844961240311</c:v>
                </c:pt>
                <c:pt idx="5">
                  <c:v>0.39370078740157477</c:v>
                </c:pt>
                <c:pt idx="6">
                  <c:v>0.98231827111984282</c:v>
                </c:pt>
                <c:pt idx="7">
                  <c:v>0.76775431861804222</c:v>
                </c:pt>
                <c:pt idx="8">
                  <c:v>0.37453183520599254</c:v>
                </c:pt>
                <c:pt idx="9">
                  <c:v>0.18621973929236499</c:v>
                </c:pt>
                <c:pt idx="10">
                  <c:v>0.31545741324921134</c:v>
                </c:pt>
                <c:pt idx="11">
                  <c:v>0.34482758620689657</c:v>
                </c:pt>
                <c:pt idx="12">
                  <c:v>0</c:v>
                </c:pt>
                <c:pt idx="13">
                  <c:v>0</c:v>
                </c:pt>
                <c:pt idx="14">
                  <c:v>0</c:v>
                </c:pt>
                <c:pt idx="15">
                  <c:v>0</c:v>
                </c:pt>
                <c:pt idx="16">
                  <c:v>0</c:v>
                </c:pt>
                <c:pt idx="17">
                  <c:v>0.21141649048625794</c:v>
                </c:pt>
                <c:pt idx="18">
                  <c:v>0.4</c:v>
                </c:pt>
                <c:pt idx="19">
                  <c:v>0.2</c:v>
                </c:pt>
                <c:pt idx="20">
                  <c:v>0</c:v>
                </c:pt>
                <c:pt idx="21">
                  <c:v>0</c:v>
                </c:pt>
                <c:pt idx="22">
                  <c:v>0.4</c:v>
                </c:pt>
                <c:pt idx="23">
                  <c:v>0.2</c:v>
                </c:pt>
                <c:pt idx="24">
                  <c:v>0</c:v>
                </c:pt>
                <c:pt idx="25">
                  <c:v>0</c:v>
                </c:pt>
              </c:numCache>
            </c:numRef>
          </c:val>
          <c:extLst>
            <c:ext xmlns:c16="http://schemas.microsoft.com/office/drawing/2014/chart" uri="{C3380CC4-5D6E-409C-BE32-E72D297353CC}">
              <c16:uniqueId val="{00000002-9D96-4F84-B722-85B3DA16C50A}"/>
            </c:ext>
          </c:extLst>
        </c:ser>
        <c:ser>
          <c:idx val="3"/>
          <c:order val="3"/>
          <c:tx>
            <c:strRef>
              <c:f>'Table 4.2'!$A$7</c:f>
              <c:strCache>
                <c:ptCount val="1"/>
                <c:pt idx="0">
                  <c:v>40 to &lt; 50mg NO3/l</c:v>
                </c:pt>
              </c:strCache>
            </c:strRef>
          </c:tx>
          <c:spPr>
            <a:solidFill>
              <a:srgbClr val="08519C"/>
            </a:solidFill>
          </c:spPr>
          <c:invertIfNegative val="0"/>
          <c:cat>
            <c:numRef>
              <c:f>('Table 4.2'!$B$3:$N$3,'Table 4.2'!$B$10:$N$10)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('Table 4.2'!$B$7:$N$7,'Table 4.2'!$B$14:$N$14)</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3-9D96-4F84-B722-85B3DA16C50A}"/>
            </c:ext>
          </c:extLst>
        </c:ser>
        <c:ser>
          <c:idx val="4"/>
          <c:order val="4"/>
          <c:tx>
            <c:strRef>
              <c:f>'Table 4.2'!$A$8</c:f>
              <c:strCache>
                <c:ptCount val="1"/>
                <c:pt idx="0">
                  <c:v>≥ 50mg NO3/l</c:v>
                </c:pt>
              </c:strCache>
            </c:strRef>
          </c:tx>
          <c:spPr>
            <a:solidFill>
              <a:srgbClr val="254061"/>
            </a:solidFill>
          </c:spPr>
          <c:invertIfNegative val="0"/>
          <c:cat>
            <c:numRef>
              <c:f>('Table 4.2'!$B$3:$N$3,'Table 4.2'!$B$10:$N$10)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('Table 4.2'!$B$8:$N$8,'Table 4.2'!$B$15:$N$15)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4-9D96-4F84-B722-85B3DA16C50A}"/>
            </c:ext>
          </c:extLst>
        </c:ser>
        <c:dLbls>
          <c:showLegendKey val="0"/>
          <c:showVal val="0"/>
          <c:showCatName val="0"/>
          <c:showSerName val="0"/>
          <c:showPercent val="0"/>
          <c:showBubbleSize val="0"/>
        </c:dLbls>
        <c:gapWidth val="150"/>
        <c:overlap val="100"/>
        <c:axId val="521619392"/>
        <c:axId val="521617824"/>
      </c:barChart>
      <c:catAx>
        <c:axId val="5216193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521617824"/>
        <c:crosses val="autoZero"/>
        <c:auto val="1"/>
        <c:lblAlgn val="ctr"/>
        <c:lblOffset val="100"/>
        <c:tickLblSkip val="1"/>
        <c:tickMarkSkip val="1"/>
        <c:noMultiLvlLbl val="0"/>
      </c:catAx>
      <c:valAx>
        <c:axId val="521617824"/>
        <c:scaling>
          <c:orientation val="minMax"/>
        </c:scaling>
        <c:delete val="0"/>
        <c:axPos val="l"/>
        <c:majorGridlines/>
        <c:title>
          <c:tx>
            <c:rich>
              <a:bodyPr/>
              <a:lstStyle/>
              <a:p>
                <a:pPr>
                  <a:defRPr b="0"/>
                </a:pPr>
                <a:r>
                  <a:rPr lang="en-GB" b="0"/>
                  <a:t>Percentage of river sites</a:t>
                </a:r>
              </a:p>
            </c:rich>
          </c:tx>
          <c:layout>
            <c:manualLayout>
              <c:xMode val="edge"/>
              <c:yMode val="edge"/>
              <c:x val="3.5104166666666671E-4"/>
              <c:y val="0.17544895833333335"/>
            </c:manualLayout>
          </c:layout>
          <c:overlay val="0"/>
        </c:title>
        <c:numFmt formatCode="0%" sourceLinked="1"/>
        <c:majorTickMark val="out"/>
        <c:minorTickMark val="none"/>
        <c:tickLblPos val="nextTo"/>
        <c:txPr>
          <a:bodyPr rot="0" vert="horz"/>
          <a:lstStyle/>
          <a:p>
            <a:pPr>
              <a:defRPr/>
            </a:pPr>
            <a:endParaRPr lang="en-US"/>
          </a:p>
        </c:txPr>
        <c:crossAx val="521619392"/>
        <c:crosses val="autoZero"/>
        <c:crossBetween val="between"/>
        <c:majorUnit val="0.2"/>
      </c:valAx>
    </c:plotArea>
    <c:legend>
      <c:legendPos val="t"/>
      <c:layout>
        <c:manualLayout>
          <c:xMode val="edge"/>
          <c:yMode val="edge"/>
          <c:x val="8.2040675629093465E-2"/>
          <c:y val="0"/>
          <c:w val="0.90417097552568071"/>
          <c:h val="0.120053125"/>
        </c:manualLayout>
      </c:layout>
      <c:overlay val="0"/>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9131944444446"/>
          <c:y val="3.8761458333333325E-2"/>
          <c:w val="0.87140868055555554"/>
          <c:h val="0.77380416666666663"/>
        </c:manualLayout>
      </c:layout>
      <c:lineChart>
        <c:grouping val="standard"/>
        <c:varyColors val="0"/>
        <c:ser>
          <c:idx val="0"/>
          <c:order val="0"/>
          <c:tx>
            <c:v>Average SRP in rivers (mg/l)</c:v>
          </c:tx>
          <c:spPr>
            <a:ln w="28575" cap="rnd">
              <a:solidFill>
                <a:srgbClr val="08519C"/>
              </a:solidFill>
              <a:round/>
            </a:ln>
            <a:effectLst/>
          </c:spPr>
          <c:marker>
            <c:symbol val="circle"/>
            <c:size val="5"/>
            <c:spPr>
              <a:solidFill>
                <a:srgbClr val="08519C"/>
              </a:solidFill>
              <a:ln w="9525">
                <a:solidFill>
                  <a:srgbClr val="08519C"/>
                </a:solidFill>
              </a:ln>
              <a:effectLst/>
            </c:spPr>
          </c:marker>
          <c:cat>
            <c:numRef>
              <c:f>('Table 4.3'!$B$3:$L$3,'Table 4.3'!$B$6:$L$6)</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('Table 4.3'!$B$4:$L$4,'Table 4.3'!$B$7:$L$7)</c:f>
              <c:numCache>
                <c:formatCode>General</c:formatCode>
                <c:ptCount val="22"/>
                <c:pt idx="0">
                  <c:v>7.5999999999999998E-2</c:v>
                </c:pt>
                <c:pt idx="1">
                  <c:v>8.3000000000000004E-2</c:v>
                </c:pt>
                <c:pt idx="2">
                  <c:v>7.0000000000000007E-2</c:v>
                </c:pt>
                <c:pt idx="3">
                  <c:v>6.6000000000000003E-2</c:v>
                </c:pt>
                <c:pt idx="4">
                  <c:v>6.3E-2</c:v>
                </c:pt>
                <c:pt idx="5">
                  <c:v>4.9000000000000002E-2</c:v>
                </c:pt>
                <c:pt idx="6">
                  <c:v>5.1999999999999998E-2</c:v>
                </c:pt>
                <c:pt idx="7">
                  <c:v>5.8000000000000003E-2</c:v>
                </c:pt>
                <c:pt idx="8">
                  <c:v>4.7E-2</c:v>
                </c:pt>
                <c:pt idx="9">
                  <c:v>5.2999999999999999E-2</c:v>
                </c:pt>
                <c:pt idx="10">
                  <c:v>6.4000000000000001E-2</c:v>
                </c:pt>
                <c:pt idx="11">
                  <c:v>5.8999999999999997E-2</c:v>
                </c:pt>
                <c:pt idx="12">
                  <c:v>6.7000000000000004E-2</c:v>
                </c:pt>
                <c:pt idx="13">
                  <c:v>6.6000000000000003E-2</c:v>
                </c:pt>
                <c:pt idx="14" formatCode="0.000">
                  <c:v>6.8000000000000005E-2</c:v>
                </c:pt>
                <c:pt idx="15" formatCode="0.000">
                  <c:v>6.3E-2</c:v>
                </c:pt>
                <c:pt idx="16" formatCode="0.000">
                  <c:v>6.7000000000000004E-2</c:v>
                </c:pt>
                <c:pt idx="17" formatCode="0.000">
                  <c:v>7.0999999999999994E-2</c:v>
                </c:pt>
                <c:pt idx="18" formatCode="0.000">
                  <c:v>7.2999999999999995E-2</c:v>
                </c:pt>
                <c:pt idx="19" formatCode="0.000">
                  <c:v>6.2E-2</c:v>
                </c:pt>
                <c:pt idx="20" formatCode="0.000">
                  <c:v>6.5000000000000002E-2</c:v>
                </c:pt>
                <c:pt idx="21" formatCode="0.000">
                  <c:v>7.0000000000000007E-2</c:v>
                </c:pt>
              </c:numCache>
            </c:numRef>
          </c:val>
          <c:smooth val="0"/>
          <c:extLst>
            <c:ext xmlns:c16="http://schemas.microsoft.com/office/drawing/2014/chart" uri="{C3380CC4-5D6E-409C-BE32-E72D297353CC}">
              <c16:uniqueId val="{00000000-D56E-4922-8AB6-3C69221C3A67}"/>
            </c:ext>
          </c:extLst>
        </c:ser>
        <c:dLbls>
          <c:showLegendKey val="0"/>
          <c:showVal val="0"/>
          <c:showCatName val="0"/>
          <c:showSerName val="0"/>
          <c:showPercent val="0"/>
          <c:showBubbleSize val="0"/>
        </c:dLbls>
        <c:marker val="1"/>
        <c:smooth val="0"/>
        <c:axId val="521614688"/>
        <c:axId val="521618216"/>
      </c:lineChart>
      <c:catAx>
        <c:axId val="52161468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8216"/>
        <c:crosses val="autoZero"/>
        <c:auto val="1"/>
        <c:lblAlgn val="ctr"/>
        <c:lblOffset val="100"/>
        <c:noMultiLvlLbl val="0"/>
      </c:catAx>
      <c:valAx>
        <c:axId val="521618216"/>
        <c:scaling>
          <c:orientation val="minMax"/>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a:t>Average SRP in rivers (mg/l)</a:t>
                </a:r>
              </a:p>
            </c:rich>
          </c:tx>
          <c:layout>
            <c:manualLayout>
              <c:xMode val="edge"/>
              <c:yMode val="edge"/>
              <c:x val="9.8593750000000005E-4"/>
              <c:y val="5.552673611111111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4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33333333334"/>
          <c:y val="4.7246527777777776E-2"/>
          <c:w val="0.86388599440029723"/>
          <c:h val="0.80638276324784164"/>
        </c:manualLayout>
      </c:layout>
      <c:lineChart>
        <c:grouping val="standard"/>
        <c:varyColors val="0"/>
        <c:ser>
          <c:idx val="0"/>
          <c:order val="0"/>
          <c:tx>
            <c:strRef>
              <c:f>'Table 4.4'!$A$4</c:f>
              <c:strCache>
                <c:ptCount val="1"/>
                <c:pt idx="0">
                  <c:v>Number of coastal water bodies in good ecological status</c:v>
                </c:pt>
              </c:strCache>
            </c:strRef>
          </c:tx>
          <c:spPr>
            <a:ln w="28575" cap="rnd">
              <a:solidFill>
                <a:srgbClr val="08519C"/>
              </a:solidFill>
              <a:round/>
            </a:ln>
            <a:effectLst/>
          </c:spPr>
          <c:marker>
            <c:symbol val="none"/>
          </c:marker>
          <c:dPt>
            <c:idx val="6"/>
            <c:marker>
              <c:symbol val="none"/>
            </c:marker>
            <c:bubble3D val="0"/>
            <c:extLst>
              <c:ext xmlns:c16="http://schemas.microsoft.com/office/drawing/2014/chart" uri="{C3380CC4-5D6E-409C-BE32-E72D297353CC}">
                <c16:uniqueId val="{00000000-1202-4B45-8011-44BCAF20A06B}"/>
              </c:ext>
            </c:extLst>
          </c:dPt>
          <c:cat>
            <c:numRef>
              <c:f>'Table 4.4'!$B$3:$L$3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'Table 4.4'!$B$4:$L$4</c:f>
              <c:numCache>
                <c:formatCode>General</c:formatCode>
                <c:ptCount val="11"/>
                <c:pt idx="0">
                  <c:v>9</c:v>
                </c:pt>
                <c:pt idx="1">
                  <c:v>8</c:v>
                </c:pt>
                <c:pt idx="2">
                  <c:v>10</c:v>
                </c:pt>
                <c:pt idx="3">
                  <c:v>10</c:v>
                </c:pt>
                <c:pt idx="4">
                  <c:v>13</c:v>
                </c:pt>
                <c:pt idx="5">
                  <c:v>12</c:v>
                </c:pt>
                <c:pt idx="6">
                  <c:v>10</c:v>
                </c:pt>
                <c:pt idx="7">
                  <c:v>10</c:v>
                </c:pt>
                <c:pt idx="8">
                  <c:v>10</c:v>
                </c:pt>
                <c:pt idx="9">
                  <c:v>10</c:v>
                </c:pt>
                <c:pt idx="10">
                  <c:v>10</c:v>
                </c:pt>
              </c:numCache>
            </c:numRef>
          </c:val>
          <c:smooth val="0"/>
          <c:extLst>
            <c:ext xmlns:c16="http://schemas.microsoft.com/office/drawing/2014/chart" uri="{C3380CC4-5D6E-409C-BE32-E72D297353CC}">
              <c16:uniqueId val="{00000001-1202-4B45-8011-44BCAF20A06B}"/>
            </c:ext>
          </c:extLst>
        </c:ser>
        <c:dLbls>
          <c:showLegendKey val="0"/>
          <c:showVal val="0"/>
          <c:showCatName val="0"/>
          <c:showSerName val="0"/>
          <c:showPercent val="0"/>
          <c:showBubbleSize val="0"/>
        </c:dLbls>
        <c:smooth val="0"/>
        <c:axId val="521615080"/>
        <c:axId val="521615472"/>
      </c:lineChart>
      <c:catAx>
        <c:axId val="52161508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5472"/>
        <c:crosses val="autoZero"/>
        <c:auto val="1"/>
        <c:lblAlgn val="ctr"/>
        <c:lblOffset val="100"/>
        <c:noMultiLvlLbl val="0"/>
      </c:catAx>
      <c:valAx>
        <c:axId val="521615472"/>
        <c:scaling>
          <c:orientation val="minMax"/>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a:t>Number of coastal water bodies</a:t>
                </a:r>
              </a:p>
            </c:rich>
          </c:tx>
          <c:layout>
            <c:manualLayout>
              <c:xMode val="edge"/>
              <c:yMode val="edge"/>
              <c:x val="2.3188194444444445E-2"/>
              <c:y val="9.2242361111111115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5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33333333334"/>
          <c:y val="4.7246527777777776E-2"/>
          <c:w val="0.86388599440029723"/>
          <c:h val="0.80638276324784164"/>
        </c:manualLayout>
      </c:layout>
      <c:lineChart>
        <c:grouping val="standard"/>
        <c:varyColors val="0"/>
        <c:ser>
          <c:idx val="0"/>
          <c:order val="0"/>
          <c:tx>
            <c:strRef>
              <c:f>'Table 4.4a'!$A$4</c:f>
              <c:strCache>
                <c:ptCount val="1"/>
                <c:pt idx="0">
                  <c:v>Percentage DIN Enrichment</c:v>
                </c:pt>
              </c:strCache>
            </c:strRef>
          </c:tx>
          <c:spPr>
            <a:ln w="28575" cap="rnd">
              <a:solidFill>
                <a:srgbClr val="08519C"/>
              </a:solidFill>
              <a:round/>
            </a:ln>
            <a:effectLst/>
          </c:spPr>
          <c:marker>
            <c:symbol val="none"/>
          </c:marker>
          <c:dPt>
            <c:idx val="6"/>
            <c:marker>
              <c:symbol val="none"/>
            </c:marker>
            <c:bubble3D val="0"/>
            <c:extLst>
              <c:ext xmlns:c16="http://schemas.microsoft.com/office/drawing/2014/chart" uri="{C3380CC4-5D6E-409C-BE32-E72D297353CC}">
                <c16:uniqueId val="{00000000-BAA9-4288-B0F3-2364CA40FB27}"/>
              </c:ext>
            </c:extLst>
          </c:dPt>
          <c:cat>
            <c:numRef>
              <c:f>'Table 4.4a'!$B$3:$L$3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'Table 4.4a'!$B$4:$L$4</c:f>
              <c:numCache>
                <c:formatCode>0</c:formatCode>
                <c:ptCount val="11"/>
                <c:pt idx="0">
                  <c:v>14.981691354470128</c:v>
                </c:pt>
                <c:pt idx="1">
                  <c:v>17.281946793140303</c:v>
                </c:pt>
                <c:pt idx="2">
                  <c:v>13.139382526627205</c:v>
                </c:pt>
                <c:pt idx="3">
                  <c:v>18.309002177059284</c:v>
                </c:pt>
                <c:pt idx="4">
                  <c:v>30.75172412540957</c:v>
                </c:pt>
                <c:pt idx="5">
                  <c:v>29.094482276184269</c:v>
                </c:pt>
                <c:pt idx="6">
                  <c:v>34.814228201328952</c:v>
                </c:pt>
                <c:pt idx="7">
                  <c:v>62.260971948122332</c:v>
                </c:pt>
                <c:pt idx="8">
                  <c:v>65.894681731764209</c:v>
                </c:pt>
                <c:pt idx="9">
                  <c:v>61.882899785435832</c:v>
                </c:pt>
                <c:pt idx="10">
                  <c:v>54.497251725612863</c:v>
                </c:pt>
              </c:numCache>
            </c:numRef>
          </c:val>
          <c:smooth val="0"/>
          <c:extLst>
            <c:ext xmlns:c16="http://schemas.microsoft.com/office/drawing/2014/chart" uri="{C3380CC4-5D6E-409C-BE32-E72D297353CC}">
              <c16:uniqueId val="{00000001-BAA9-4288-B0F3-2364CA40FB27}"/>
            </c:ext>
          </c:extLst>
        </c:ser>
        <c:dLbls>
          <c:showLegendKey val="0"/>
          <c:showVal val="0"/>
          <c:showCatName val="0"/>
          <c:showSerName val="0"/>
          <c:showPercent val="0"/>
          <c:showBubbleSize val="0"/>
        </c:dLbls>
        <c:smooth val="0"/>
        <c:axId val="521615080"/>
        <c:axId val="521615472"/>
      </c:lineChart>
      <c:catAx>
        <c:axId val="52161508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5472"/>
        <c:crosses val="autoZero"/>
        <c:auto val="1"/>
        <c:lblAlgn val="ctr"/>
        <c:lblOffset val="100"/>
        <c:noMultiLvlLbl val="0"/>
      </c:catAx>
      <c:valAx>
        <c:axId val="52161547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a:t>Percentage DIN enrichment</a:t>
                </a:r>
              </a:p>
            </c:rich>
          </c:tx>
          <c:layout>
            <c:manualLayout>
              <c:xMode val="edge"/>
              <c:yMode val="edge"/>
              <c:x val="2.3188194444444445E-2"/>
              <c:y val="9.2242361111111115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216150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305788913932E-2"/>
          <c:y val="0.14857507943086062"/>
          <c:w val="0.91333547990516051"/>
          <c:h val="0.71895322036798726"/>
        </c:manualLayout>
      </c:layout>
      <c:barChart>
        <c:barDir val="col"/>
        <c:grouping val="clustered"/>
        <c:varyColors val="0"/>
        <c:ser>
          <c:idx val="1"/>
          <c:order val="1"/>
          <c:tx>
            <c:strRef>
              <c:f>'Table 1.2'!$D$3</c:f>
              <c:strCache>
                <c:ptCount val="1"/>
                <c:pt idx="0">
                  <c:v>2023/24</c:v>
                </c:pt>
              </c:strCache>
            </c:strRef>
          </c:tx>
          <c:spPr>
            <a:solidFill>
              <a:srgbClr val="63A8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1.2'!$G$4:$G$10</c15:sqref>
                  </c15:fullRef>
                </c:ext>
              </c:extLst>
              <c:f>'Table 1.2'!$G$4:$G$8</c:f>
              <c:strCache>
                <c:ptCount val="5"/>
                <c:pt idx="0">
                  <c:v>Illegal dumping</c:v>
                </c:pt>
                <c:pt idx="1">
                  <c:v>Pollution</c:v>
                </c:pt>
                <c:pt idx="2">
                  <c:v>Climate Change</c:v>
                </c:pt>
                <c:pt idx="3">
                  <c:v>Loss of biodiversity</c:v>
                </c:pt>
                <c:pt idx="4">
                  <c:v>Waste management</c:v>
                </c:pt>
                <c:pt idx="5">
                  <c:v>None</c:v>
                </c:pt>
                <c:pt idx="6">
                  <c:v>Other</c:v>
                </c:pt>
              </c:strCache>
            </c:strRef>
          </c:cat>
          <c:val>
            <c:numRef>
              <c:extLst>
                <c:ext xmlns:c15="http://schemas.microsoft.com/office/drawing/2012/chart" uri="{02D57815-91ED-43cb-92C2-25804820EDAC}">
                  <c15:fullRef>
                    <c15:sqref>'Table 1.2'!$D$4:$D$8</c15:sqref>
                  </c15:fullRef>
                </c:ext>
              </c:extLst>
              <c:f>'Table 1.2'!$D$4:$D$8</c:f>
              <c:numCache>
                <c:formatCode>0</c:formatCode>
                <c:ptCount val="5"/>
                <c:pt idx="0">
                  <c:v>26</c:v>
                </c:pt>
                <c:pt idx="1">
                  <c:v>22</c:v>
                </c:pt>
                <c:pt idx="2">
                  <c:v>29</c:v>
                </c:pt>
                <c:pt idx="3">
                  <c:v>11</c:v>
                </c:pt>
                <c:pt idx="4">
                  <c:v>8</c:v>
                </c:pt>
              </c:numCache>
            </c:numRef>
          </c:val>
          <c:extLst>
            <c:ext xmlns:c16="http://schemas.microsoft.com/office/drawing/2014/chart" uri="{C3380CC4-5D6E-409C-BE32-E72D297353CC}">
              <c16:uniqueId val="{00000001-C674-4C5C-BDDB-B263ADCA362A}"/>
            </c:ext>
          </c:extLst>
        </c:ser>
        <c:ser>
          <c:idx val="2"/>
          <c:order val="2"/>
          <c:tx>
            <c:strRef>
              <c:f>'Table 1.2'!$E$3</c:f>
              <c:strCache>
                <c:ptCount val="1"/>
                <c:pt idx="0">
                  <c:v>2024/25</c:v>
                </c:pt>
              </c:strCache>
            </c:strRef>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1.2'!$G$4:$G$10</c15:sqref>
                  </c15:fullRef>
                </c:ext>
              </c:extLst>
              <c:f>'Table 1.2'!$G$4:$G$8</c:f>
              <c:strCache>
                <c:ptCount val="5"/>
                <c:pt idx="0">
                  <c:v>Illegal dumping</c:v>
                </c:pt>
                <c:pt idx="1">
                  <c:v>Pollution</c:v>
                </c:pt>
                <c:pt idx="2">
                  <c:v>Climate Change</c:v>
                </c:pt>
                <c:pt idx="3">
                  <c:v>Loss of biodiversity</c:v>
                </c:pt>
                <c:pt idx="4">
                  <c:v>Waste management</c:v>
                </c:pt>
                <c:pt idx="5">
                  <c:v>None</c:v>
                </c:pt>
                <c:pt idx="6">
                  <c:v>Other</c:v>
                </c:pt>
              </c:strCache>
            </c:strRef>
          </c:cat>
          <c:val>
            <c:numRef>
              <c:extLst>
                <c:ext xmlns:c15="http://schemas.microsoft.com/office/drawing/2012/chart" uri="{02D57815-91ED-43cb-92C2-25804820EDAC}">
                  <c15:fullRef>
                    <c15:sqref>'Table 1.2'!$E$4:$E$8</c15:sqref>
                  </c15:fullRef>
                </c:ext>
              </c:extLst>
              <c:f>'Table 1.2'!$E$4:$E$8</c:f>
              <c:numCache>
                <c:formatCode>0</c:formatCode>
                <c:ptCount val="5"/>
                <c:pt idx="0">
                  <c:v>25</c:v>
                </c:pt>
                <c:pt idx="1">
                  <c:v>28</c:v>
                </c:pt>
                <c:pt idx="2">
                  <c:v>24</c:v>
                </c:pt>
                <c:pt idx="3">
                  <c:v>10</c:v>
                </c:pt>
                <c:pt idx="4">
                  <c:v>9</c:v>
                </c:pt>
              </c:numCache>
            </c:numRef>
          </c:val>
          <c:extLst>
            <c:ext xmlns:c16="http://schemas.microsoft.com/office/drawing/2014/chart" uri="{C3380CC4-5D6E-409C-BE32-E72D297353CC}">
              <c16:uniqueId val="{00000002-C674-4C5C-BDDB-B263ADCA362A}"/>
            </c:ext>
          </c:extLst>
        </c:ser>
        <c:ser>
          <c:idx val="3"/>
          <c:order val="3"/>
          <c:tx>
            <c:strRef>
              <c:f>'Table 1.2'!$F$3</c:f>
              <c:strCache>
                <c:ptCount val="1"/>
                <c:pt idx="0">
                  <c:v>2025/26</c:v>
                </c:pt>
              </c:strCache>
            </c:strRef>
          </c:tx>
          <c:spPr>
            <a:solidFill>
              <a:srgbClr val="0851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1.2'!$G$4:$G$10</c15:sqref>
                  </c15:fullRef>
                </c:ext>
              </c:extLst>
              <c:f>'Table 1.2'!$G$4:$G$8</c:f>
              <c:strCache>
                <c:ptCount val="5"/>
                <c:pt idx="0">
                  <c:v>Illegal dumping</c:v>
                </c:pt>
                <c:pt idx="1">
                  <c:v>Pollution</c:v>
                </c:pt>
                <c:pt idx="2">
                  <c:v>Climate Change</c:v>
                </c:pt>
                <c:pt idx="3">
                  <c:v>Loss of biodiversity</c:v>
                </c:pt>
                <c:pt idx="4">
                  <c:v>Waste management</c:v>
                </c:pt>
              </c:strCache>
            </c:strRef>
          </c:cat>
          <c:val>
            <c:numRef>
              <c:extLst>
                <c:ext xmlns:c15="http://schemas.microsoft.com/office/drawing/2012/chart" uri="{02D57815-91ED-43cb-92C2-25804820EDAC}">
                  <c15:fullRef>
                    <c15:sqref>'Table 1.2'!$F$4:$F$10</c15:sqref>
                  </c15:fullRef>
                </c:ext>
              </c:extLst>
              <c:f>'Table 1.2'!$F$4:$F$8</c:f>
              <c:numCache>
                <c:formatCode>0</c:formatCode>
                <c:ptCount val="5"/>
                <c:pt idx="0">
                  <c:v>34</c:v>
                </c:pt>
                <c:pt idx="1">
                  <c:v>29</c:v>
                </c:pt>
                <c:pt idx="2">
                  <c:v>19</c:v>
                </c:pt>
                <c:pt idx="3">
                  <c:v>9</c:v>
                </c:pt>
                <c:pt idx="4">
                  <c:v>9</c:v>
                </c:pt>
              </c:numCache>
            </c:numRef>
          </c:val>
          <c:extLst>
            <c:ext xmlns:c16="http://schemas.microsoft.com/office/drawing/2014/chart" uri="{C3380CC4-5D6E-409C-BE32-E72D297353CC}">
              <c16:uniqueId val="{00000000-0497-4179-AC9F-5F934E1C6A6B}"/>
            </c:ext>
          </c:extLst>
        </c:ser>
        <c:dLbls>
          <c:showLegendKey val="0"/>
          <c:showVal val="0"/>
          <c:showCatName val="0"/>
          <c:showSerName val="0"/>
          <c:showPercent val="0"/>
          <c:showBubbleSize val="0"/>
        </c:dLbls>
        <c:gapWidth val="50"/>
        <c:overlap val="-10"/>
        <c:axId val="479826656"/>
        <c:axId val="479827016"/>
        <c:extLst>
          <c:ext xmlns:c15="http://schemas.microsoft.com/office/drawing/2012/chart" uri="{02D57815-91ED-43cb-92C2-25804820EDAC}">
            <c15:filteredBarSeries>
              <c15:ser>
                <c:idx val="0"/>
                <c:order val="0"/>
                <c:tx>
                  <c:strRef>
                    <c:extLst>
                      <c:ext uri="{02D57815-91ED-43cb-92C2-25804820EDAC}">
                        <c15:formulaRef>
                          <c15:sqref>'Table 1.2'!$B$3</c15:sqref>
                        </c15:formulaRef>
                      </c:ext>
                    </c:extLst>
                    <c:strCache>
                      <c:ptCount val="1"/>
                      <c:pt idx="0">
                        <c:v>2021/22</c:v>
                      </c:pt>
                    </c:strCache>
                  </c:strRef>
                </c:tx>
                <c:spPr>
                  <a:solidFill>
                    <a:srgbClr val="63A8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'Table 1.2'!$G$4:$G$10</c15:sqref>
                        </c15:fullRef>
                        <c15:formulaRef>
                          <c15:sqref>'Table 1.2'!$G$4:$G$8</c15:sqref>
                        </c15:formulaRef>
                      </c:ext>
                    </c:extLst>
                    <c:strCache>
                      <c:ptCount val="5"/>
                      <c:pt idx="0">
                        <c:v>Illegal dumping</c:v>
                      </c:pt>
                      <c:pt idx="1">
                        <c:v>Pollution</c:v>
                      </c:pt>
                      <c:pt idx="2">
                        <c:v>Climate Change</c:v>
                      </c:pt>
                      <c:pt idx="3">
                        <c:v>Loss of biodiversity</c:v>
                      </c:pt>
                      <c:pt idx="4">
                        <c:v>Waste management</c:v>
                      </c:pt>
                      <c:pt idx="5">
                        <c:v>None</c:v>
                      </c:pt>
                      <c:pt idx="6">
                        <c:v>Other</c:v>
                      </c:pt>
                    </c:strCache>
                  </c:strRef>
                </c:cat>
                <c:val>
                  <c:numRef>
                    <c:extLst>
                      <c:ext uri="{02D57815-91ED-43cb-92C2-25804820EDAC}">
                        <c15:fullRef>
                          <c15:sqref>'Table 1.2'!$B$4:$B$8</c15:sqref>
                        </c15:fullRef>
                        <c15:formulaRef>
                          <c15:sqref>'Table 1.2'!$B$4:$B$8</c15:sqref>
                        </c15:formulaRef>
                      </c:ext>
                    </c:extLst>
                    <c:numCache>
                      <c:formatCode>0</c:formatCode>
                      <c:ptCount val="5"/>
                      <c:pt idx="0">
                        <c:v>32</c:v>
                      </c:pt>
                      <c:pt idx="1">
                        <c:v>17</c:v>
                      </c:pt>
                      <c:pt idx="2">
                        <c:v>27</c:v>
                      </c:pt>
                      <c:pt idx="3">
                        <c:v>10</c:v>
                      </c:pt>
                      <c:pt idx="4">
                        <c:v>11</c:v>
                      </c:pt>
                    </c:numCache>
                  </c:numRef>
                </c:val>
                <c:extLst>
                  <c:ext xmlns:c16="http://schemas.microsoft.com/office/drawing/2014/chart" uri="{C3380CC4-5D6E-409C-BE32-E72D297353CC}">
                    <c16:uniqueId val="{00000000-C674-4C5C-BDDB-B263ADCA362A}"/>
                  </c:ext>
                </c:extLst>
              </c15:ser>
            </c15:filteredBarSeries>
          </c:ext>
        </c:extLst>
      </c:barChart>
      <c:catAx>
        <c:axId val="479826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7016"/>
        <c:crosses val="autoZero"/>
        <c:auto val="1"/>
        <c:lblAlgn val="ctr"/>
        <c:lblOffset val="100"/>
        <c:noMultiLvlLbl val="0"/>
      </c:catAx>
      <c:valAx>
        <c:axId val="479827016"/>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6656"/>
        <c:crosses val="autoZero"/>
        <c:crossBetween val="between"/>
        <c:majorUnit val="10"/>
      </c:valAx>
      <c:spPr>
        <a:noFill/>
        <a:ln>
          <a:noFill/>
        </a:ln>
        <a:effectLst/>
      </c:spPr>
    </c:plotArea>
    <c:legend>
      <c:legendPos val="t"/>
      <c:layout>
        <c:manualLayout>
          <c:xMode val="edge"/>
          <c:yMode val="edge"/>
          <c:x val="0.29220812762525472"/>
          <c:y val="2.247140403745828E-2"/>
          <c:w val="0.41735712131338104"/>
          <c:h val="7.675286114295377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82465277777783E-2"/>
          <c:y val="7.4247569444444453E-2"/>
          <c:w val="0.8776397569444444"/>
          <c:h val="0.70510659722222224"/>
        </c:manualLayout>
      </c:layout>
      <c:lineChart>
        <c:grouping val="standard"/>
        <c:varyColors val="0"/>
        <c:ser>
          <c:idx val="0"/>
          <c:order val="0"/>
          <c:tx>
            <c:strRef>
              <c:f>'Table 4.5'!$A$4</c:f>
              <c:strCache>
                <c:ptCount val="1"/>
                <c:pt idx="0">
                  <c:v>Private sewage compliance</c:v>
                </c:pt>
              </c:strCache>
            </c:strRef>
          </c:tx>
          <c:spPr>
            <a:ln w="28575">
              <a:solidFill>
                <a:srgbClr val="6BAED6"/>
              </a:solidFill>
            </a:ln>
          </c:spPr>
          <c:marker>
            <c:symbol val="diamond"/>
            <c:size val="7"/>
            <c:spPr>
              <a:solidFill>
                <a:srgbClr val="6BAED6"/>
              </a:solidFill>
              <a:ln>
                <a:solidFill>
                  <a:srgbClr val="6BAED6"/>
                </a:solidFill>
              </a:ln>
            </c:spPr>
          </c:marker>
          <c:cat>
            <c:strRef>
              <c:f>('Table 4.5'!$B$3:$L$3,'Table 4.5'!$M$3:$Y$3)</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2017</c:v>
                </c:pt>
                <c:pt idx="16">
                  <c:v>2018</c:v>
                </c:pt>
                <c:pt idx="17">
                  <c:v>2019</c:v>
                </c:pt>
                <c:pt idx="18">
                  <c:v>2020*</c:v>
                </c:pt>
                <c:pt idx="19">
                  <c:v>2021*</c:v>
                </c:pt>
                <c:pt idx="20">
                  <c:v>2022</c:v>
                </c:pt>
                <c:pt idx="21">
                  <c:v>2023</c:v>
                </c:pt>
                <c:pt idx="22">
                  <c:v>2024</c:v>
                </c:pt>
                <c:pt idx="23">
                  <c:v>2025</c:v>
                </c:pt>
              </c:strCache>
            </c:strRef>
          </c:cat>
          <c:val>
            <c:numRef>
              <c:f>('Table 4.5'!$B$4:$L$4,'Table 4.5'!$M$4:$Y$4)</c:f>
              <c:numCache>
                <c:formatCode>General</c:formatCode>
                <c:ptCount val="24"/>
                <c:pt idx="0">
                  <c:v>81</c:v>
                </c:pt>
                <c:pt idx="1">
                  <c:v>77</c:v>
                </c:pt>
                <c:pt idx="2">
                  <c:v>73</c:v>
                </c:pt>
                <c:pt idx="3">
                  <c:v>75</c:v>
                </c:pt>
                <c:pt idx="4">
                  <c:v>77</c:v>
                </c:pt>
                <c:pt idx="5">
                  <c:v>82</c:v>
                </c:pt>
                <c:pt idx="6">
                  <c:v>77</c:v>
                </c:pt>
                <c:pt idx="7">
                  <c:v>86</c:v>
                </c:pt>
                <c:pt idx="8">
                  <c:v>82</c:v>
                </c:pt>
                <c:pt idx="9">
                  <c:v>88</c:v>
                </c:pt>
                <c:pt idx="10">
                  <c:v>78</c:v>
                </c:pt>
                <c:pt idx="11">
                  <c:v>79</c:v>
                </c:pt>
                <c:pt idx="12">
                  <c:v>82</c:v>
                </c:pt>
                <c:pt idx="13">
                  <c:v>75</c:v>
                </c:pt>
                <c:pt idx="14">
                  <c:v>75</c:v>
                </c:pt>
                <c:pt idx="15">
                  <c:v>76</c:v>
                </c:pt>
                <c:pt idx="16">
                  <c:v>76</c:v>
                </c:pt>
                <c:pt idx="17">
                  <c:v>72</c:v>
                </c:pt>
                <c:pt idx="18">
                  <c:v>85</c:v>
                </c:pt>
                <c:pt idx="19">
                  <c:v>73</c:v>
                </c:pt>
                <c:pt idx="20">
                  <c:v>79</c:v>
                </c:pt>
                <c:pt idx="21" formatCode="0">
                  <c:v>75.099999999999994</c:v>
                </c:pt>
                <c:pt idx="22" formatCode="0">
                  <c:v>69</c:v>
                </c:pt>
                <c:pt idx="23" formatCode="0">
                  <c:v>73</c:v>
                </c:pt>
              </c:numCache>
            </c:numRef>
          </c:val>
          <c:smooth val="0"/>
          <c:extLst>
            <c:ext xmlns:c16="http://schemas.microsoft.com/office/drawing/2014/chart" uri="{C3380CC4-5D6E-409C-BE32-E72D297353CC}">
              <c16:uniqueId val="{00000000-3194-4850-9FBE-8FEDD705D6B4}"/>
            </c:ext>
          </c:extLst>
        </c:ser>
        <c:ser>
          <c:idx val="1"/>
          <c:order val="1"/>
          <c:tx>
            <c:strRef>
              <c:f>'Table 4.5'!$A$5</c:f>
              <c:strCache>
                <c:ptCount val="1"/>
                <c:pt idx="0">
                  <c:v>Trade effluent compliance</c:v>
                </c:pt>
              </c:strCache>
            </c:strRef>
          </c:tx>
          <c:spPr>
            <a:ln>
              <a:solidFill>
                <a:srgbClr val="08519C"/>
              </a:solidFill>
            </a:ln>
          </c:spPr>
          <c:marker>
            <c:symbol val="square"/>
            <c:size val="6"/>
            <c:spPr>
              <a:solidFill>
                <a:srgbClr val="08519C"/>
              </a:solidFill>
              <a:ln>
                <a:solidFill>
                  <a:srgbClr val="08519C"/>
                </a:solidFill>
              </a:ln>
            </c:spPr>
          </c:marker>
          <c:cat>
            <c:strRef>
              <c:f>('Table 4.5'!$B$3:$L$3,'Table 4.5'!$M$3:$Y$3)</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2017</c:v>
                </c:pt>
                <c:pt idx="16">
                  <c:v>2018</c:v>
                </c:pt>
                <c:pt idx="17">
                  <c:v>2019</c:v>
                </c:pt>
                <c:pt idx="18">
                  <c:v>2020*</c:v>
                </c:pt>
                <c:pt idx="19">
                  <c:v>2021*</c:v>
                </c:pt>
                <c:pt idx="20">
                  <c:v>2022</c:v>
                </c:pt>
                <c:pt idx="21">
                  <c:v>2023</c:v>
                </c:pt>
                <c:pt idx="22">
                  <c:v>2024</c:v>
                </c:pt>
                <c:pt idx="23">
                  <c:v>2025</c:v>
                </c:pt>
              </c:strCache>
            </c:strRef>
          </c:cat>
          <c:val>
            <c:numRef>
              <c:f>('Table 4.5'!$B$5:$L$5,'Table 4.5'!$M$5:$Y$5)</c:f>
              <c:numCache>
                <c:formatCode>General</c:formatCode>
                <c:ptCount val="24"/>
                <c:pt idx="0">
                  <c:v>76</c:v>
                </c:pt>
                <c:pt idx="1">
                  <c:v>81</c:v>
                </c:pt>
                <c:pt idx="2">
                  <c:v>80</c:v>
                </c:pt>
                <c:pt idx="3">
                  <c:v>83</c:v>
                </c:pt>
                <c:pt idx="4">
                  <c:v>84</c:v>
                </c:pt>
                <c:pt idx="5">
                  <c:v>87</c:v>
                </c:pt>
                <c:pt idx="6">
                  <c:v>88</c:v>
                </c:pt>
                <c:pt idx="7">
                  <c:v>87</c:v>
                </c:pt>
                <c:pt idx="8">
                  <c:v>88</c:v>
                </c:pt>
                <c:pt idx="9">
                  <c:v>91</c:v>
                </c:pt>
                <c:pt idx="10">
                  <c:v>91</c:v>
                </c:pt>
                <c:pt idx="11">
                  <c:v>90</c:v>
                </c:pt>
                <c:pt idx="12">
                  <c:v>94</c:v>
                </c:pt>
                <c:pt idx="13">
                  <c:v>92</c:v>
                </c:pt>
                <c:pt idx="14">
                  <c:v>95</c:v>
                </c:pt>
                <c:pt idx="15">
                  <c:v>95</c:v>
                </c:pt>
                <c:pt idx="16">
                  <c:v>98</c:v>
                </c:pt>
                <c:pt idx="17">
                  <c:v>93</c:v>
                </c:pt>
                <c:pt idx="18">
                  <c:v>92</c:v>
                </c:pt>
                <c:pt idx="19">
                  <c:v>92</c:v>
                </c:pt>
                <c:pt idx="20">
                  <c:v>94</c:v>
                </c:pt>
                <c:pt idx="21" formatCode="0">
                  <c:v>93.6</c:v>
                </c:pt>
                <c:pt idx="22" formatCode="0">
                  <c:v>92</c:v>
                </c:pt>
                <c:pt idx="23" formatCode="0">
                  <c:v>92</c:v>
                </c:pt>
              </c:numCache>
            </c:numRef>
          </c:val>
          <c:smooth val="0"/>
          <c:extLst>
            <c:ext xmlns:c16="http://schemas.microsoft.com/office/drawing/2014/chart" uri="{C3380CC4-5D6E-409C-BE32-E72D297353CC}">
              <c16:uniqueId val="{00000001-3194-4850-9FBE-8FEDD705D6B4}"/>
            </c:ext>
          </c:extLst>
        </c:ser>
        <c:dLbls>
          <c:showLegendKey val="0"/>
          <c:showVal val="0"/>
          <c:showCatName val="0"/>
          <c:showSerName val="0"/>
          <c:showPercent val="0"/>
          <c:showBubbleSize val="0"/>
        </c:dLbls>
        <c:marker val="1"/>
        <c:smooth val="0"/>
        <c:axId val="521616256"/>
        <c:axId val="522984416"/>
      </c:lineChart>
      <c:catAx>
        <c:axId val="52161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2984416"/>
        <c:crossesAt val="0"/>
        <c:auto val="1"/>
        <c:lblAlgn val="ctr"/>
        <c:lblOffset val="100"/>
        <c:tickLblSkip val="1"/>
        <c:tickMarkSkip val="1"/>
        <c:noMultiLvlLbl val="0"/>
      </c:catAx>
      <c:valAx>
        <c:axId val="522984416"/>
        <c:scaling>
          <c:orientation val="minMax"/>
          <c:max val="100"/>
          <c:min val="0"/>
        </c:scaling>
        <c:delete val="0"/>
        <c:axPos val="l"/>
        <c:majorGridlines>
          <c:spPr>
            <a:ln w="3175">
              <a:solidFill>
                <a:srgbClr val="C0C0C0"/>
              </a:solidFill>
              <a:prstDash val="solid"/>
            </a:ln>
          </c:spPr>
        </c:majorGridlines>
        <c:title>
          <c:tx>
            <c:rich>
              <a:bodyPr/>
              <a:lstStyle/>
              <a:p>
                <a:pPr>
                  <a:defRPr/>
                </a:pPr>
                <a:r>
                  <a:rPr lang="en-GB"/>
                  <a:t>Percentage </a:t>
                </a:r>
              </a:p>
            </c:rich>
          </c:tx>
          <c:layout>
            <c:manualLayout>
              <c:xMode val="edge"/>
              <c:yMode val="edge"/>
              <c:x val="3.5104166666666671E-4"/>
              <c:y val="0.3022965277777777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521616256"/>
        <c:crosses val="autoZero"/>
        <c:crossBetween val="between"/>
        <c:majorUnit val="20"/>
      </c:valAx>
      <c:spPr>
        <a:noFill/>
        <a:ln w="25400">
          <a:noFill/>
        </a:ln>
      </c:spPr>
    </c:plotArea>
    <c:legend>
      <c:legendPos val="t"/>
      <c:layout>
        <c:manualLayout>
          <c:xMode val="edge"/>
          <c:yMode val="edge"/>
          <c:x val="6.0557986111111115E-2"/>
          <c:y val="0"/>
          <c:w val="0.87888402777777774"/>
          <c:h val="8.5001388888888904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804513888888884E-2"/>
          <c:y val="0.10070590277777777"/>
          <c:w val="0.89911232638888894"/>
          <c:h val="0.72715520833333347"/>
        </c:manualLayout>
      </c:layout>
      <c:lineChart>
        <c:grouping val="standard"/>
        <c:varyColors val="0"/>
        <c:ser>
          <c:idx val="0"/>
          <c:order val="0"/>
          <c:tx>
            <c:strRef>
              <c:f>'Table 4.6'!$A$10</c:f>
              <c:strCache>
                <c:ptCount val="1"/>
                <c:pt idx="0">
                  <c:v>Overall Water Utility Sector WWTW compliance with UWWT Regulations</c:v>
                </c:pt>
              </c:strCache>
            </c:strRef>
          </c:tx>
          <c:spPr>
            <a:ln w="28575">
              <a:solidFill>
                <a:srgbClr val="6BAED6"/>
              </a:solidFill>
            </a:ln>
          </c:spPr>
          <c:marker>
            <c:symbol val="diamond"/>
            <c:size val="7"/>
            <c:spPr>
              <a:solidFill>
                <a:srgbClr val="6BAED6"/>
              </a:solidFill>
              <a:ln>
                <a:solidFill>
                  <a:srgbClr val="6BAED6"/>
                </a:solidFill>
              </a:ln>
            </c:spPr>
          </c:marker>
          <c:cat>
            <c:numRef>
              <c:f>'Table 4.6'!$B$3:$T$3</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'Table 4.6'!$B$10:$T$10</c:f>
              <c:numCache>
                <c:formatCode>0</c:formatCode>
                <c:ptCount val="19"/>
                <c:pt idx="0">
                  <c:v>86</c:v>
                </c:pt>
                <c:pt idx="1">
                  <c:v>92</c:v>
                </c:pt>
                <c:pt idx="2">
                  <c:v>93</c:v>
                </c:pt>
                <c:pt idx="3">
                  <c:v>94</c:v>
                </c:pt>
                <c:pt idx="4">
                  <c:v>96</c:v>
                </c:pt>
                <c:pt idx="5">
                  <c:v>98</c:v>
                </c:pt>
                <c:pt idx="6">
                  <c:v>98</c:v>
                </c:pt>
                <c:pt idx="7">
                  <c:v>96</c:v>
                </c:pt>
                <c:pt idx="8">
                  <c:v>97</c:v>
                </c:pt>
                <c:pt idx="9">
                  <c:v>97</c:v>
                </c:pt>
                <c:pt idx="10">
                  <c:v>94</c:v>
                </c:pt>
                <c:pt idx="11">
                  <c:v>99</c:v>
                </c:pt>
                <c:pt idx="12" formatCode="General">
                  <c:v>99</c:v>
                </c:pt>
                <c:pt idx="13" formatCode="General">
                  <c:v>99</c:v>
                </c:pt>
                <c:pt idx="14" formatCode="General">
                  <c:v>99</c:v>
                </c:pt>
                <c:pt idx="15" formatCode="General">
                  <c:v>99</c:v>
                </c:pt>
                <c:pt idx="16" formatCode="General">
                  <c:v>96</c:v>
                </c:pt>
                <c:pt idx="17" formatCode="General">
                  <c:v>100</c:v>
                </c:pt>
                <c:pt idx="18" formatCode="General">
                  <c:v>99</c:v>
                </c:pt>
              </c:numCache>
            </c:numRef>
          </c:val>
          <c:smooth val="0"/>
          <c:extLst>
            <c:ext xmlns:c16="http://schemas.microsoft.com/office/drawing/2014/chart" uri="{C3380CC4-5D6E-409C-BE32-E72D297353CC}">
              <c16:uniqueId val="{00000000-4DBF-4198-B7AA-F147E6FF2670}"/>
            </c:ext>
          </c:extLst>
        </c:ser>
        <c:ser>
          <c:idx val="1"/>
          <c:order val="1"/>
          <c:tx>
            <c:strRef>
              <c:f>'Table 4.6'!$A$4</c:f>
              <c:strCache>
                <c:ptCount val="1"/>
                <c:pt idx="0">
                  <c:v>Overall Water Utility Sector WWTW compliance with numeric standards</c:v>
                </c:pt>
              </c:strCache>
            </c:strRef>
          </c:tx>
          <c:spPr>
            <a:ln>
              <a:solidFill>
                <a:srgbClr val="08519C"/>
              </a:solidFill>
            </a:ln>
          </c:spPr>
          <c:marker>
            <c:symbol val="square"/>
            <c:size val="6"/>
            <c:spPr>
              <a:solidFill>
                <a:srgbClr val="08519C"/>
              </a:solidFill>
              <a:ln>
                <a:solidFill>
                  <a:srgbClr val="08519C"/>
                </a:solidFill>
              </a:ln>
            </c:spPr>
          </c:marker>
          <c:cat>
            <c:numRef>
              <c:f>'Table 4.6'!$B$3:$T$3</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'Table 4.6'!$B$4:$T$4</c:f>
              <c:numCache>
                <c:formatCode>0</c:formatCode>
                <c:ptCount val="19"/>
                <c:pt idx="0">
                  <c:v>84</c:v>
                </c:pt>
                <c:pt idx="1">
                  <c:v>86</c:v>
                </c:pt>
                <c:pt idx="2">
                  <c:v>87</c:v>
                </c:pt>
                <c:pt idx="3">
                  <c:v>89</c:v>
                </c:pt>
                <c:pt idx="4">
                  <c:v>93</c:v>
                </c:pt>
                <c:pt idx="5">
                  <c:v>93</c:v>
                </c:pt>
                <c:pt idx="6">
                  <c:v>92</c:v>
                </c:pt>
                <c:pt idx="7">
                  <c:v>92</c:v>
                </c:pt>
                <c:pt idx="8">
                  <c:v>93</c:v>
                </c:pt>
                <c:pt idx="9">
                  <c:v>94</c:v>
                </c:pt>
                <c:pt idx="10">
                  <c:v>94</c:v>
                </c:pt>
                <c:pt idx="11">
                  <c:v>95</c:v>
                </c:pt>
                <c:pt idx="12" formatCode="General">
                  <c:v>95</c:v>
                </c:pt>
                <c:pt idx="13" formatCode="General">
                  <c:v>95</c:v>
                </c:pt>
                <c:pt idx="14" formatCode="General">
                  <c:v>94</c:v>
                </c:pt>
                <c:pt idx="15" formatCode="General">
                  <c:v>94</c:v>
                </c:pt>
                <c:pt idx="16" formatCode="General">
                  <c:v>94</c:v>
                </c:pt>
                <c:pt idx="17" formatCode="General">
                  <c:v>94</c:v>
                </c:pt>
                <c:pt idx="18" formatCode="General">
                  <c:v>94</c:v>
                </c:pt>
              </c:numCache>
            </c:numRef>
          </c:val>
          <c:smooth val="0"/>
          <c:extLst>
            <c:ext xmlns:c16="http://schemas.microsoft.com/office/drawing/2014/chart" uri="{C3380CC4-5D6E-409C-BE32-E72D297353CC}">
              <c16:uniqueId val="{00000001-4DBF-4198-B7AA-F147E6FF2670}"/>
            </c:ext>
          </c:extLst>
        </c:ser>
        <c:dLbls>
          <c:showLegendKey val="0"/>
          <c:showVal val="0"/>
          <c:showCatName val="0"/>
          <c:showSerName val="0"/>
          <c:showPercent val="0"/>
          <c:showBubbleSize val="0"/>
        </c:dLbls>
        <c:marker val="1"/>
        <c:smooth val="0"/>
        <c:axId val="522991080"/>
        <c:axId val="522985984"/>
      </c:lineChart>
      <c:catAx>
        <c:axId val="52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2985984"/>
        <c:crossesAt val="0"/>
        <c:auto val="1"/>
        <c:lblAlgn val="ctr"/>
        <c:lblOffset val="100"/>
        <c:tickLblSkip val="1"/>
        <c:tickMarkSkip val="1"/>
        <c:noMultiLvlLbl val="0"/>
      </c:catAx>
      <c:valAx>
        <c:axId val="522985984"/>
        <c:scaling>
          <c:orientation val="minMax"/>
          <c:max val="100"/>
          <c:min val="0"/>
        </c:scaling>
        <c:delete val="0"/>
        <c:axPos val="l"/>
        <c:majorGridlines>
          <c:spPr>
            <a:ln w="3175">
              <a:solidFill>
                <a:srgbClr val="C0C0C0"/>
              </a:solidFill>
              <a:prstDash val="solid"/>
            </a:ln>
          </c:spPr>
        </c:majorGridlines>
        <c:title>
          <c:tx>
            <c:rich>
              <a:bodyPr/>
              <a:lstStyle/>
              <a:p>
                <a:pPr>
                  <a:defRPr/>
                </a:pPr>
                <a:r>
                  <a:rPr lang="en-GB"/>
                  <a:t>Percentage </a:t>
                </a:r>
              </a:p>
            </c:rich>
          </c:tx>
          <c:layout>
            <c:manualLayout>
              <c:xMode val="edge"/>
              <c:yMode val="edge"/>
              <c:x val="3.5104166666666671E-4"/>
              <c:y val="0.3199354166666666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22991080"/>
        <c:crosses val="autoZero"/>
        <c:crossBetween val="between"/>
        <c:majorUnit val="20"/>
      </c:valAx>
      <c:spPr>
        <a:noFill/>
        <a:ln w="25400">
          <a:noFill/>
        </a:ln>
      </c:spPr>
    </c:plotArea>
    <c:legend>
      <c:legendPos val="t"/>
      <c:layout>
        <c:manualLayout>
          <c:xMode val="edge"/>
          <c:yMode val="edge"/>
          <c:x val="0.40303219223487802"/>
          <c:y val="0.39220615845642354"/>
          <c:w val="0.58801192012518622"/>
          <c:h val="0.15300759743355166"/>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01215277777771E-2"/>
          <c:y val="4.1003085140673211E-2"/>
          <c:w val="0.90359878472222221"/>
          <c:h val="0.78546354166666665"/>
        </c:manualLayout>
      </c:layout>
      <c:lineChart>
        <c:grouping val="standard"/>
        <c:varyColors val="0"/>
        <c:ser>
          <c:idx val="0"/>
          <c:order val="0"/>
          <c:tx>
            <c:strRef>
              <c:f>'Table 4.7a'!$A$4</c:f>
              <c:strCache>
                <c:ptCount val="1"/>
                <c:pt idx="0">
                  <c:v>High</c:v>
                </c:pt>
              </c:strCache>
            </c:strRef>
          </c:tx>
          <c:spPr>
            <a:ln w="19050">
              <a:solidFill>
                <a:srgbClr val="08519C"/>
              </a:solidFill>
            </a:ln>
          </c:spPr>
          <c:marker>
            <c:symbol val="diamond"/>
            <c:size val="7"/>
            <c:spPr>
              <a:solidFill>
                <a:srgbClr val="08519C"/>
              </a:solidFill>
              <a:ln>
                <a:noFill/>
              </a:ln>
            </c:spPr>
          </c:marker>
          <c:cat>
            <c:numRef>
              <c:f>('Table 4.7a'!$B$3:$N$3,'Table 4.7a'!$B$9:$M$9)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4.7a'!$B$4:$N$4,'Table 4.7a'!$B$10:$M$10)</c:f>
              <c:numCache>
                <c:formatCode>_-* #,##0_-;\-* #,##0_-;_-* "-"??_-;_-@_-</c:formatCode>
                <c:ptCount val="25"/>
                <c:pt idx="0">
                  <c:v>49</c:v>
                </c:pt>
                <c:pt idx="1">
                  <c:v>24</c:v>
                </c:pt>
                <c:pt idx="2">
                  <c:v>42</c:v>
                </c:pt>
                <c:pt idx="3">
                  <c:v>23</c:v>
                </c:pt>
                <c:pt idx="4">
                  <c:v>20</c:v>
                </c:pt>
                <c:pt idx="5">
                  <c:v>23</c:v>
                </c:pt>
                <c:pt idx="6">
                  <c:v>22</c:v>
                </c:pt>
                <c:pt idx="7">
                  <c:v>20</c:v>
                </c:pt>
                <c:pt idx="8">
                  <c:v>9</c:v>
                </c:pt>
                <c:pt idx="9">
                  <c:v>7</c:v>
                </c:pt>
                <c:pt idx="10">
                  <c:v>16</c:v>
                </c:pt>
                <c:pt idx="11">
                  <c:v>7</c:v>
                </c:pt>
                <c:pt idx="12">
                  <c:v>22</c:v>
                </c:pt>
                <c:pt idx="13">
                  <c:v>23</c:v>
                </c:pt>
                <c:pt idx="14">
                  <c:v>12</c:v>
                </c:pt>
                <c:pt idx="15">
                  <c:v>24</c:v>
                </c:pt>
                <c:pt idx="16">
                  <c:v>25</c:v>
                </c:pt>
                <c:pt idx="17">
                  <c:v>18</c:v>
                </c:pt>
                <c:pt idx="18">
                  <c:v>28</c:v>
                </c:pt>
                <c:pt idx="19">
                  <c:v>20</c:v>
                </c:pt>
                <c:pt idx="20">
                  <c:v>14</c:v>
                </c:pt>
                <c:pt idx="21">
                  <c:v>9</c:v>
                </c:pt>
                <c:pt idx="22">
                  <c:v>34</c:v>
                </c:pt>
                <c:pt idx="23">
                  <c:v>19</c:v>
                </c:pt>
                <c:pt idx="24">
                  <c:v>17</c:v>
                </c:pt>
              </c:numCache>
            </c:numRef>
          </c:val>
          <c:smooth val="0"/>
          <c:extLst>
            <c:ext xmlns:c16="http://schemas.microsoft.com/office/drawing/2014/chart" uri="{C3380CC4-5D6E-409C-BE32-E72D297353CC}">
              <c16:uniqueId val="{00000000-B6D3-4433-A221-CE608BAAD297}"/>
            </c:ext>
          </c:extLst>
        </c:ser>
        <c:dLbls>
          <c:showLegendKey val="0"/>
          <c:showVal val="0"/>
          <c:showCatName val="0"/>
          <c:showSerName val="0"/>
          <c:showPercent val="0"/>
          <c:showBubbleSize val="0"/>
        </c:dLbls>
        <c:marker val="1"/>
        <c:smooth val="0"/>
        <c:axId val="522990688"/>
        <c:axId val="522984808"/>
      </c:lineChart>
      <c:catAx>
        <c:axId val="522990688"/>
        <c:scaling>
          <c:orientation val="minMax"/>
        </c:scaling>
        <c:delete val="0"/>
        <c:axPos val="b"/>
        <c:numFmt formatCode="General" sourceLinked="1"/>
        <c:majorTickMark val="out"/>
        <c:minorTickMark val="none"/>
        <c:tickLblPos val="nextTo"/>
        <c:txPr>
          <a:bodyPr rot="5400000"/>
          <a:lstStyle/>
          <a:p>
            <a:pPr>
              <a:defRPr/>
            </a:pPr>
            <a:endParaRPr lang="en-US"/>
          </a:p>
        </c:txPr>
        <c:crossAx val="522984808"/>
        <c:crosses val="autoZero"/>
        <c:auto val="1"/>
        <c:lblAlgn val="ctr"/>
        <c:lblOffset val="100"/>
        <c:noMultiLvlLbl val="0"/>
      </c:catAx>
      <c:valAx>
        <c:axId val="522984808"/>
        <c:scaling>
          <c:orientation val="minMax"/>
          <c:max val="50"/>
          <c:min val="0"/>
        </c:scaling>
        <c:delete val="0"/>
        <c:axPos val="l"/>
        <c:majorGridlines>
          <c:spPr>
            <a:ln>
              <a:solidFill>
                <a:schemeClr val="bg1">
                  <a:lumMod val="85000"/>
                </a:schemeClr>
              </a:solidFill>
            </a:ln>
          </c:spPr>
        </c:majorGridlines>
        <c:title>
          <c:tx>
            <c:rich>
              <a:bodyPr/>
              <a:lstStyle/>
              <a:p>
                <a:pPr>
                  <a:defRPr/>
                </a:pPr>
                <a:r>
                  <a:rPr lang="en-US"/>
                  <a:t>Number of incidents</a:t>
                </a:r>
              </a:p>
            </c:rich>
          </c:tx>
          <c:layout>
            <c:manualLayout>
              <c:xMode val="edge"/>
              <c:yMode val="edge"/>
              <c:x val="7.3263888888888901E-4"/>
              <c:y val="0.17568298611111111"/>
            </c:manualLayout>
          </c:layout>
          <c:overlay val="0"/>
        </c:title>
        <c:numFmt formatCode="#,##0" sourceLinked="0"/>
        <c:majorTickMark val="none"/>
        <c:minorTickMark val="none"/>
        <c:tickLblPos val="nextTo"/>
        <c:crossAx val="522990688"/>
        <c:crosses val="autoZero"/>
        <c:crossBetween val="between"/>
        <c:majorUnit val="10"/>
      </c:valAx>
      <c:spPr>
        <a:noFill/>
        <a:ln w="25400">
          <a:noFill/>
        </a:ln>
      </c:spPr>
    </c:plotArea>
    <c:legend>
      <c:legendPos val="r"/>
      <c:layout>
        <c:manualLayout>
          <c:xMode val="edge"/>
          <c:yMode val="edge"/>
          <c:x val="0.88468691595414528"/>
          <c:y val="4.4410710214177453E-2"/>
          <c:w val="0.11324209342255009"/>
          <c:h val="8.6403709086853381E-2"/>
        </c:manualLayout>
      </c:layout>
      <c:overlay val="0"/>
    </c:legend>
    <c:plotVisOnly val="1"/>
    <c:dispBlanksAs val="gap"/>
    <c:showDLblsOverMax val="0"/>
  </c:chart>
  <c:spPr>
    <a:ln w="0">
      <a:noFill/>
    </a:ln>
  </c:spPr>
  <c:txPr>
    <a:bodyPr/>
    <a:lstStyle/>
    <a:p>
      <a:pPr>
        <a:defRPr sz="1200" b="0">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5763888888889"/>
          <c:y val="5.1858595800524931E-2"/>
          <c:w val="0.89300190972222226"/>
          <c:h val="0.74604027777777782"/>
        </c:manualLayout>
      </c:layout>
      <c:lineChart>
        <c:grouping val="standard"/>
        <c:varyColors val="0"/>
        <c:ser>
          <c:idx val="1"/>
          <c:order val="0"/>
          <c:tx>
            <c:strRef>
              <c:f>'Table 4.7a'!$A$5</c:f>
              <c:strCache>
                <c:ptCount val="1"/>
                <c:pt idx="0">
                  <c:v>Medium</c:v>
                </c:pt>
              </c:strCache>
            </c:strRef>
          </c:tx>
          <c:spPr>
            <a:ln w="19050">
              <a:solidFill>
                <a:srgbClr val="3182BD"/>
              </a:solidFill>
            </a:ln>
          </c:spPr>
          <c:marker>
            <c:symbol val="square"/>
            <c:size val="6"/>
            <c:spPr>
              <a:solidFill>
                <a:srgbClr val="3182BD"/>
              </a:solidFill>
              <a:ln>
                <a:noFill/>
              </a:ln>
            </c:spPr>
          </c:marker>
          <c:cat>
            <c:numRef>
              <c:f>('Table 4.7a'!$B$3:$N$3,'Table 4.7a'!$B$9:$N$9)</c:f>
              <c:numCache>
                <c:formatCode>General</c:formatCode>
                <c:ptCount val="2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4.7a'!$B$5:$N$5,'Table 4.7a'!$B$11:$M$11)</c:f>
              <c:numCache>
                <c:formatCode>_-* #,##0_-;\-* #,##0_-;_-* "-"??_-;_-@_-</c:formatCode>
                <c:ptCount val="25"/>
                <c:pt idx="0">
                  <c:v>306</c:v>
                </c:pt>
                <c:pt idx="1">
                  <c:v>256</c:v>
                </c:pt>
                <c:pt idx="2">
                  <c:v>297</c:v>
                </c:pt>
                <c:pt idx="3">
                  <c:v>286</c:v>
                </c:pt>
                <c:pt idx="4">
                  <c:v>200</c:v>
                </c:pt>
                <c:pt idx="5">
                  <c:v>168</c:v>
                </c:pt>
                <c:pt idx="6">
                  <c:v>204</c:v>
                </c:pt>
                <c:pt idx="7">
                  <c:v>229</c:v>
                </c:pt>
                <c:pt idx="8">
                  <c:v>195</c:v>
                </c:pt>
                <c:pt idx="9">
                  <c:v>229</c:v>
                </c:pt>
                <c:pt idx="10">
                  <c:v>234</c:v>
                </c:pt>
                <c:pt idx="11">
                  <c:v>198</c:v>
                </c:pt>
                <c:pt idx="12">
                  <c:v>193</c:v>
                </c:pt>
                <c:pt idx="13">
                  <c:v>202</c:v>
                </c:pt>
                <c:pt idx="14">
                  <c:v>121</c:v>
                </c:pt>
                <c:pt idx="15">
                  <c:v>115</c:v>
                </c:pt>
                <c:pt idx="16">
                  <c:v>105</c:v>
                </c:pt>
                <c:pt idx="17">
                  <c:v>93</c:v>
                </c:pt>
                <c:pt idx="18">
                  <c:v>128</c:v>
                </c:pt>
                <c:pt idx="19">
                  <c:v>113</c:v>
                </c:pt>
                <c:pt idx="20">
                  <c:v>108</c:v>
                </c:pt>
                <c:pt idx="21">
                  <c:v>80</c:v>
                </c:pt>
                <c:pt idx="22">
                  <c:v>131</c:v>
                </c:pt>
                <c:pt idx="23">
                  <c:v>100</c:v>
                </c:pt>
                <c:pt idx="24">
                  <c:v>67</c:v>
                </c:pt>
              </c:numCache>
            </c:numRef>
          </c:val>
          <c:smooth val="0"/>
          <c:extLst>
            <c:ext xmlns:c16="http://schemas.microsoft.com/office/drawing/2014/chart" uri="{C3380CC4-5D6E-409C-BE32-E72D297353CC}">
              <c16:uniqueId val="{00000000-9D38-47C1-AB6D-60281C94E879}"/>
            </c:ext>
          </c:extLst>
        </c:ser>
        <c:dLbls>
          <c:showLegendKey val="0"/>
          <c:showVal val="0"/>
          <c:showCatName val="0"/>
          <c:showSerName val="0"/>
          <c:showPercent val="0"/>
          <c:showBubbleSize val="0"/>
        </c:dLbls>
        <c:marker val="1"/>
        <c:smooth val="0"/>
        <c:axId val="522988728"/>
        <c:axId val="522991472"/>
      </c:lineChart>
      <c:catAx>
        <c:axId val="522988728"/>
        <c:scaling>
          <c:orientation val="minMax"/>
        </c:scaling>
        <c:delete val="0"/>
        <c:axPos val="b"/>
        <c:numFmt formatCode="General" sourceLinked="1"/>
        <c:majorTickMark val="out"/>
        <c:minorTickMark val="none"/>
        <c:tickLblPos val="nextTo"/>
        <c:txPr>
          <a:bodyPr rot="5400000"/>
          <a:lstStyle/>
          <a:p>
            <a:pPr>
              <a:defRPr/>
            </a:pPr>
            <a:endParaRPr lang="en-US"/>
          </a:p>
        </c:txPr>
        <c:crossAx val="522991472"/>
        <c:crosses val="autoZero"/>
        <c:auto val="1"/>
        <c:lblAlgn val="ctr"/>
        <c:lblOffset val="100"/>
        <c:noMultiLvlLbl val="0"/>
      </c:catAx>
      <c:valAx>
        <c:axId val="522991472"/>
        <c:scaling>
          <c:orientation val="minMax"/>
          <c:max val="350"/>
          <c:min val="0"/>
        </c:scaling>
        <c:delete val="0"/>
        <c:axPos val="l"/>
        <c:majorGridlines>
          <c:spPr>
            <a:ln>
              <a:solidFill>
                <a:schemeClr val="bg1">
                  <a:lumMod val="85000"/>
                </a:schemeClr>
              </a:solidFill>
            </a:ln>
          </c:spPr>
        </c:majorGridlines>
        <c:title>
          <c:tx>
            <c:rich>
              <a:bodyPr/>
              <a:lstStyle/>
              <a:p>
                <a:pPr>
                  <a:defRPr/>
                </a:pPr>
                <a:r>
                  <a:rPr lang="en-US"/>
                  <a:t>Number of incidents</a:t>
                </a:r>
              </a:p>
            </c:rich>
          </c:tx>
          <c:layout>
            <c:manualLayout>
              <c:xMode val="edge"/>
              <c:yMode val="edge"/>
              <c:x val="1.2968750000000001E-3"/>
              <c:y val="0.20927569444444444"/>
            </c:manualLayout>
          </c:layout>
          <c:overlay val="0"/>
        </c:title>
        <c:numFmt formatCode="#,##0" sourceLinked="0"/>
        <c:majorTickMark val="none"/>
        <c:minorTickMark val="none"/>
        <c:tickLblPos val="nextTo"/>
        <c:crossAx val="522988728"/>
        <c:crosses val="autoZero"/>
        <c:crossBetween val="between"/>
        <c:majorUnit val="100"/>
      </c:valAx>
      <c:spPr>
        <a:noFill/>
        <a:ln w="25400">
          <a:noFill/>
        </a:ln>
      </c:spPr>
    </c:plotArea>
    <c:legend>
      <c:legendPos val="r"/>
      <c:layout>
        <c:manualLayout>
          <c:xMode val="edge"/>
          <c:yMode val="edge"/>
          <c:x val="0.84947991228783948"/>
          <c:y val="0.15647245804213453"/>
          <c:w val="0.15052008771216036"/>
          <c:h val="8.6403678590626559E-2"/>
        </c:manualLayout>
      </c:layout>
      <c:overlay val="0"/>
    </c:legend>
    <c:plotVisOnly val="1"/>
    <c:dispBlanksAs val="gap"/>
    <c:showDLblsOverMax val="0"/>
  </c:chart>
  <c:spPr>
    <a:ln w="0">
      <a:noFill/>
    </a:ln>
  </c:spPr>
  <c:txPr>
    <a:bodyPr/>
    <a:lstStyle/>
    <a:p>
      <a:pPr>
        <a:defRPr sz="1200" b="0">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1336805555556"/>
          <c:y val="5.1858595800524931E-2"/>
          <c:w val="0.88579774305555559"/>
          <c:h val="0.73722083333333333"/>
        </c:manualLayout>
      </c:layout>
      <c:lineChart>
        <c:grouping val="standard"/>
        <c:varyColors val="0"/>
        <c:ser>
          <c:idx val="3"/>
          <c:order val="0"/>
          <c:tx>
            <c:strRef>
              <c:f>'Table 4.7a'!$A$6</c:f>
              <c:strCache>
                <c:ptCount val="1"/>
                <c:pt idx="0">
                  <c:v>Low</c:v>
                </c:pt>
              </c:strCache>
            </c:strRef>
          </c:tx>
          <c:spPr>
            <a:ln>
              <a:solidFill>
                <a:srgbClr val="6BAED6"/>
              </a:solidFill>
            </a:ln>
          </c:spPr>
          <c:marker>
            <c:symbol val="circle"/>
            <c:size val="6"/>
            <c:spPr>
              <a:solidFill>
                <a:srgbClr val="6BAED6"/>
              </a:solidFill>
              <a:ln>
                <a:noFill/>
              </a:ln>
            </c:spPr>
          </c:marker>
          <c:cat>
            <c:numRef>
              <c:f>('Table 4.7a'!$B$3:$N$3,'Table 4.7a'!$B$9:$M$9)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4.7a'!$B$6:$N$6,'Table 4.7a'!$B$12:$M$12)</c:f>
              <c:numCache>
                <c:formatCode>_-* #,##0_-;\-* #,##0_-;_-* "-"??_-;_-@_-</c:formatCode>
                <c:ptCount val="25"/>
                <c:pt idx="0">
                  <c:v>1206</c:v>
                </c:pt>
                <c:pt idx="1">
                  <c:v>1237</c:v>
                </c:pt>
                <c:pt idx="2">
                  <c:v>1213</c:v>
                </c:pt>
                <c:pt idx="3">
                  <c:v>918</c:v>
                </c:pt>
                <c:pt idx="4">
                  <c:v>954</c:v>
                </c:pt>
                <c:pt idx="5">
                  <c:v>942</c:v>
                </c:pt>
                <c:pt idx="6">
                  <c:v>1066</c:v>
                </c:pt>
                <c:pt idx="7">
                  <c:v>988</c:v>
                </c:pt>
                <c:pt idx="8">
                  <c:v>1044</c:v>
                </c:pt>
                <c:pt idx="9">
                  <c:v>1001</c:v>
                </c:pt>
                <c:pt idx="10">
                  <c:v>1053</c:v>
                </c:pt>
                <c:pt idx="11">
                  <c:v>970</c:v>
                </c:pt>
                <c:pt idx="12">
                  <c:v>1095</c:v>
                </c:pt>
                <c:pt idx="13">
                  <c:v>1013</c:v>
                </c:pt>
                <c:pt idx="14">
                  <c:v>845</c:v>
                </c:pt>
                <c:pt idx="15">
                  <c:v>888</c:v>
                </c:pt>
                <c:pt idx="16">
                  <c:v>898</c:v>
                </c:pt>
                <c:pt idx="17">
                  <c:v>813</c:v>
                </c:pt>
                <c:pt idx="18">
                  <c:v>785</c:v>
                </c:pt>
                <c:pt idx="19">
                  <c:v>814</c:v>
                </c:pt>
                <c:pt idx="20">
                  <c:v>749</c:v>
                </c:pt>
                <c:pt idx="21">
                  <c:v>587</c:v>
                </c:pt>
                <c:pt idx="22">
                  <c:v>656</c:v>
                </c:pt>
                <c:pt idx="23">
                  <c:v>768</c:v>
                </c:pt>
                <c:pt idx="24">
                  <c:v>741</c:v>
                </c:pt>
              </c:numCache>
            </c:numRef>
          </c:val>
          <c:smooth val="0"/>
          <c:extLst>
            <c:ext xmlns:c16="http://schemas.microsoft.com/office/drawing/2014/chart" uri="{C3380CC4-5D6E-409C-BE32-E72D297353CC}">
              <c16:uniqueId val="{00000000-3C66-4DF0-8D5F-D06913647B83}"/>
            </c:ext>
          </c:extLst>
        </c:ser>
        <c:dLbls>
          <c:showLegendKey val="0"/>
          <c:showVal val="0"/>
          <c:showCatName val="0"/>
          <c:showSerName val="0"/>
          <c:showPercent val="0"/>
          <c:showBubbleSize val="0"/>
        </c:dLbls>
        <c:marker val="1"/>
        <c:smooth val="0"/>
        <c:axId val="522985592"/>
        <c:axId val="522989120"/>
      </c:lineChart>
      <c:catAx>
        <c:axId val="522985592"/>
        <c:scaling>
          <c:orientation val="minMax"/>
        </c:scaling>
        <c:delete val="0"/>
        <c:axPos val="b"/>
        <c:numFmt formatCode="General" sourceLinked="1"/>
        <c:majorTickMark val="out"/>
        <c:minorTickMark val="none"/>
        <c:tickLblPos val="nextTo"/>
        <c:txPr>
          <a:bodyPr rot="5400000"/>
          <a:lstStyle/>
          <a:p>
            <a:pPr>
              <a:defRPr/>
            </a:pPr>
            <a:endParaRPr lang="en-US"/>
          </a:p>
        </c:txPr>
        <c:crossAx val="522989120"/>
        <c:crosses val="autoZero"/>
        <c:auto val="1"/>
        <c:lblAlgn val="ctr"/>
        <c:lblOffset val="100"/>
        <c:noMultiLvlLbl val="0"/>
      </c:catAx>
      <c:valAx>
        <c:axId val="522989120"/>
        <c:scaling>
          <c:orientation val="minMax"/>
          <c:max val="1400"/>
          <c:min val="0"/>
        </c:scaling>
        <c:delete val="0"/>
        <c:axPos val="l"/>
        <c:majorGridlines>
          <c:spPr>
            <a:ln>
              <a:solidFill>
                <a:schemeClr val="bg1">
                  <a:lumMod val="85000"/>
                </a:schemeClr>
              </a:solidFill>
            </a:ln>
          </c:spPr>
        </c:majorGridlines>
        <c:title>
          <c:tx>
            <c:rich>
              <a:bodyPr/>
              <a:lstStyle/>
              <a:p>
                <a:pPr>
                  <a:defRPr/>
                </a:pPr>
                <a:r>
                  <a:rPr lang="en-US"/>
                  <a:t>Number of incidents</a:t>
                </a:r>
              </a:p>
            </c:rich>
          </c:tx>
          <c:layout>
            <c:manualLayout>
              <c:xMode val="edge"/>
              <c:yMode val="edge"/>
              <c:x val="1.2968750000000001E-3"/>
              <c:y val="0.20927569444444444"/>
            </c:manualLayout>
          </c:layout>
          <c:overlay val="0"/>
        </c:title>
        <c:numFmt formatCode="#,##0" sourceLinked="0"/>
        <c:majorTickMark val="none"/>
        <c:minorTickMark val="none"/>
        <c:tickLblPos val="nextTo"/>
        <c:crossAx val="522985592"/>
        <c:crosses val="autoZero"/>
        <c:crossBetween val="between"/>
        <c:majorUnit val="400"/>
      </c:valAx>
      <c:spPr>
        <a:noFill/>
        <a:ln w="25400">
          <a:noFill/>
        </a:ln>
      </c:spPr>
    </c:plotArea>
    <c:legend>
      <c:legendPos val="r"/>
      <c:layout>
        <c:manualLayout>
          <c:xMode val="edge"/>
          <c:yMode val="edge"/>
          <c:x val="0.89227717812362051"/>
          <c:y val="0.15647245804213453"/>
          <c:w val="0.10772282187637947"/>
          <c:h val="8.6403678590626559E-2"/>
        </c:manualLayout>
      </c:layout>
      <c:overlay val="0"/>
    </c:legend>
    <c:plotVisOnly val="1"/>
    <c:dispBlanksAs val="gap"/>
    <c:showDLblsOverMax val="0"/>
  </c:chart>
  <c:spPr>
    <a:ln w="0">
      <a:noFill/>
    </a:ln>
  </c:spPr>
  <c:txPr>
    <a:bodyPr/>
    <a:lstStyle/>
    <a:p>
      <a:pPr>
        <a:defRPr sz="1200" b="0">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5748263888889"/>
          <c:y val="0.13866770833333333"/>
          <c:w val="0.86642517361111115"/>
          <c:h val="0.65414895833333342"/>
        </c:manualLayout>
      </c:layout>
      <c:barChart>
        <c:barDir val="col"/>
        <c:grouping val="stacked"/>
        <c:varyColors val="0"/>
        <c:ser>
          <c:idx val="0"/>
          <c:order val="0"/>
          <c:tx>
            <c:strRef>
              <c:f>'Table 4.7b'!$A$4</c:f>
              <c:strCache>
                <c:ptCount val="1"/>
                <c:pt idx="0">
                  <c:v>Farm</c:v>
                </c:pt>
              </c:strCache>
            </c:strRef>
          </c:tx>
          <c:spPr>
            <a:solidFill>
              <a:srgbClr val="254061"/>
            </a:solidFill>
            <a:ln>
              <a:solidFill>
                <a:srgbClr val="254061"/>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4.7b'!$B$4:$L$4,'Table 4.7b'!$B$13:$K$13)</c:f>
              <c:numCache>
                <c:formatCode>_-* #,##0_-;\-* #,##0_-;_-* "-"??_-;_-@_-</c:formatCode>
                <c:ptCount val="21"/>
                <c:pt idx="0">
                  <c:v>273</c:v>
                </c:pt>
                <c:pt idx="1">
                  <c:v>228</c:v>
                </c:pt>
                <c:pt idx="2">
                  <c:v>285</c:v>
                </c:pt>
                <c:pt idx="3">
                  <c:v>326</c:v>
                </c:pt>
                <c:pt idx="4">
                  <c:v>290</c:v>
                </c:pt>
                <c:pt idx="5">
                  <c:v>296</c:v>
                </c:pt>
                <c:pt idx="6">
                  <c:v>441</c:v>
                </c:pt>
                <c:pt idx="7">
                  <c:v>380</c:v>
                </c:pt>
                <c:pt idx="8">
                  <c:v>353</c:v>
                </c:pt>
                <c:pt idx="9">
                  <c:v>444</c:v>
                </c:pt>
                <c:pt idx="10">
                  <c:v>321</c:v>
                </c:pt>
                <c:pt idx="11">
                  <c:v>328</c:v>
                </c:pt>
                <c:pt idx="12">
                  <c:v>304</c:v>
                </c:pt>
                <c:pt idx="13">
                  <c:v>284</c:v>
                </c:pt>
                <c:pt idx="14">
                  <c:v>343</c:v>
                </c:pt>
                <c:pt idx="15">
                  <c:v>296</c:v>
                </c:pt>
                <c:pt idx="16">
                  <c:v>253</c:v>
                </c:pt>
                <c:pt idx="17">
                  <c:v>194</c:v>
                </c:pt>
                <c:pt idx="18">
                  <c:v>249</c:v>
                </c:pt>
                <c:pt idx="19">
                  <c:v>287</c:v>
                </c:pt>
                <c:pt idx="20">
                  <c:v>195</c:v>
                </c:pt>
              </c:numCache>
            </c:numRef>
          </c:val>
          <c:extLst>
            <c:ext xmlns:c16="http://schemas.microsoft.com/office/drawing/2014/chart" uri="{C3380CC4-5D6E-409C-BE32-E72D297353CC}">
              <c16:uniqueId val="{00000000-91C6-4BCA-9240-511D06182283}"/>
            </c:ext>
          </c:extLst>
        </c:ser>
        <c:ser>
          <c:idx val="1"/>
          <c:order val="1"/>
          <c:tx>
            <c:strRef>
              <c:f>'Table 4.7b'!$A$5</c:f>
              <c:strCache>
                <c:ptCount val="1"/>
                <c:pt idx="0">
                  <c:v>Industry</c:v>
                </c:pt>
              </c:strCache>
            </c:strRef>
          </c:tx>
          <c:spPr>
            <a:solidFill>
              <a:srgbClr val="08519C"/>
            </a:solidFill>
            <a:ln>
              <a:solidFill>
                <a:srgbClr val="08519C"/>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4.7b'!$B$5:$L$5,'Table 4.7b'!$B$14:$K$14)</c:f>
              <c:numCache>
                <c:formatCode>_-* #,##0_-;\-* #,##0_-;_-* "-"??_-;_-@_-</c:formatCode>
                <c:ptCount val="21"/>
                <c:pt idx="0">
                  <c:v>228</c:v>
                </c:pt>
                <c:pt idx="1">
                  <c:v>263</c:v>
                </c:pt>
                <c:pt idx="2">
                  <c:v>246</c:v>
                </c:pt>
                <c:pt idx="3">
                  <c:v>274</c:v>
                </c:pt>
                <c:pt idx="4">
                  <c:v>260</c:v>
                </c:pt>
                <c:pt idx="5">
                  <c:v>226</c:v>
                </c:pt>
                <c:pt idx="6">
                  <c:v>197</c:v>
                </c:pt>
                <c:pt idx="7">
                  <c:v>199</c:v>
                </c:pt>
                <c:pt idx="8">
                  <c:v>243</c:v>
                </c:pt>
                <c:pt idx="9">
                  <c:v>177</c:v>
                </c:pt>
                <c:pt idx="10">
                  <c:v>151</c:v>
                </c:pt>
                <c:pt idx="11">
                  <c:v>164</c:v>
                </c:pt>
                <c:pt idx="12">
                  <c:v>201</c:v>
                </c:pt>
                <c:pt idx="13">
                  <c:v>185</c:v>
                </c:pt>
                <c:pt idx="14">
                  <c:v>164</c:v>
                </c:pt>
                <c:pt idx="15">
                  <c:v>163</c:v>
                </c:pt>
                <c:pt idx="16">
                  <c:v>152</c:v>
                </c:pt>
                <c:pt idx="17">
                  <c:v>119</c:v>
                </c:pt>
                <c:pt idx="18">
                  <c:v>110</c:v>
                </c:pt>
                <c:pt idx="19">
                  <c:v>130</c:v>
                </c:pt>
                <c:pt idx="20">
                  <c:v>132</c:v>
                </c:pt>
              </c:numCache>
            </c:numRef>
          </c:val>
          <c:extLst>
            <c:ext xmlns:c16="http://schemas.microsoft.com/office/drawing/2014/chart" uri="{C3380CC4-5D6E-409C-BE32-E72D297353CC}">
              <c16:uniqueId val="{00000001-91C6-4BCA-9240-511D06182283}"/>
            </c:ext>
          </c:extLst>
        </c:ser>
        <c:ser>
          <c:idx val="2"/>
          <c:order val="2"/>
          <c:tx>
            <c:strRef>
              <c:f>'Table 4.7b'!$A$6</c:f>
              <c:strCache>
                <c:ptCount val="1"/>
                <c:pt idx="0">
                  <c:v>NI Water</c:v>
                </c:pt>
              </c:strCache>
            </c:strRef>
          </c:tx>
          <c:spPr>
            <a:solidFill>
              <a:srgbClr val="3182BD"/>
            </a:solidFill>
            <a:ln>
              <a:solidFill>
                <a:srgbClr val="3182BD"/>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4.7b'!$B$6:$L$6,'Table 4.7b'!$B$15:$K$15)</c:f>
              <c:numCache>
                <c:formatCode>_-* #,##0_-;\-* #,##0_-;_-* "-"??_-;_-@_-</c:formatCode>
                <c:ptCount val="21"/>
                <c:pt idx="0">
                  <c:v>307</c:v>
                </c:pt>
                <c:pt idx="1">
                  <c:v>285</c:v>
                </c:pt>
                <c:pt idx="2">
                  <c:v>364</c:v>
                </c:pt>
                <c:pt idx="3">
                  <c:v>277</c:v>
                </c:pt>
                <c:pt idx="4">
                  <c:v>318</c:v>
                </c:pt>
                <c:pt idx="5">
                  <c:v>267</c:v>
                </c:pt>
                <c:pt idx="6">
                  <c:v>246</c:v>
                </c:pt>
                <c:pt idx="7">
                  <c:v>181</c:v>
                </c:pt>
                <c:pt idx="8">
                  <c:v>214</c:v>
                </c:pt>
                <c:pt idx="9">
                  <c:v>161</c:v>
                </c:pt>
                <c:pt idx="10">
                  <c:v>137</c:v>
                </c:pt>
                <c:pt idx="11">
                  <c:v>136</c:v>
                </c:pt>
                <c:pt idx="12">
                  <c:v>131</c:v>
                </c:pt>
                <c:pt idx="13">
                  <c:v>129</c:v>
                </c:pt>
                <c:pt idx="14">
                  <c:v>100</c:v>
                </c:pt>
                <c:pt idx="15">
                  <c:v>122</c:v>
                </c:pt>
                <c:pt idx="16">
                  <c:v>109</c:v>
                </c:pt>
                <c:pt idx="17">
                  <c:v>92</c:v>
                </c:pt>
                <c:pt idx="18">
                  <c:v>80</c:v>
                </c:pt>
                <c:pt idx="19">
                  <c:v>79</c:v>
                </c:pt>
                <c:pt idx="20">
                  <c:v>95</c:v>
                </c:pt>
              </c:numCache>
            </c:numRef>
          </c:val>
          <c:extLst>
            <c:ext xmlns:c16="http://schemas.microsoft.com/office/drawing/2014/chart" uri="{C3380CC4-5D6E-409C-BE32-E72D297353CC}">
              <c16:uniqueId val="{00000002-91C6-4BCA-9240-511D06182283}"/>
            </c:ext>
          </c:extLst>
        </c:ser>
        <c:ser>
          <c:idx val="3"/>
          <c:order val="3"/>
          <c:tx>
            <c:strRef>
              <c:f>'Table 4.7b'!$A$7</c:f>
              <c:strCache>
                <c:ptCount val="1"/>
                <c:pt idx="0">
                  <c:v>Domestic</c:v>
                </c:pt>
              </c:strCache>
            </c:strRef>
          </c:tx>
          <c:spPr>
            <a:solidFill>
              <a:srgbClr val="6BAED6"/>
            </a:solidFill>
            <a:ln>
              <a:solidFill>
                <a:srgbClr val="6BAED6"/>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4.7b'!$B$7:$L$7,'Table 4.7b'!$B$16:$K$16)</c:f>
              <c:numCache>
                <c:formatCode>_-* #,##0_-;\-* #,##0_-;_-* "-"??_-;_-@_-</c:formatCode>
                <c:ptCount val="21"/>
                <c:pt idx="0">
                  <c:v>178</c:v>
                </c:pt>
                <c:pt idx="1">
                  <c:v>153</c:v>
                </c:pt>
                <c:pt idx="2">
                  <c:v>197</c:v>
                </c:pt>
                <c:pt idx="3">
                  <c:v>173</c:v>
                </c:pt>
                <c:pt idx="4">
                  <c:v>191</c:v>
                </c:pt>
                <c:pt idx="5">
                  <c:v>226</c:v>
                </c:pt>
                <c:pt idx="6">
                  <c:v>218</c:v>
                </c:pt>
                <c:pt idx="7">
                  <c:v>214</c:v>
                </c:pt>
                <c:pt idx="8">
                  <c:v>240</c:v>
                </c:pt>
                <c:pt idx="9">
                  <c:v>174</c:v>
                </c:pt>
                <c:pt idx="10">
                  <c:v>172</c:v>
                </c:pt>
                <c:pt idx="11">
                  <c:v>213</c:v>
                </c:pt>
                <c:pt idx="12">
                  <c:v>199</c:v>
                </c:pt>
                <c:pt idx="13">
                  <c:v>165</c:v>
                </c:pt>
                <c:pt idx="14">
                  <c:v>151</c:v>
                </c:pt>
                <c:pt idx="15">
                  <c:v>170</c:v>
                </c:pt>
                <c:pt idx="16">
                  <c:v>187</c:v>
                </c:pt>
                <c:pt idx="17">
                  <c:v>122</c:v>
                </c:pt>
                <c:pt idx="18">
                  <c:v>109</c:v>
                </c:pt>
                <c:pt idx="19">
                  <c:v>114</c:v>
                </c:pt>
                <c:pt idx="20">
                  <c:v>138</c:v>
                </c:pt>
              </c:numCache>
            </c:numRef>
          </c:val>
          <c:extLst>
            <c:ext xmlns:c16="http://schemas.microsoft.com/office/drawing/2014/chart" uri="{C3380CC4-5D6E-409C-BE32-E72D297353CC}">
              <c16:uniqueId val="{00000003-91C6-4BCA-9240-511D06182283}"/>
            </c:ext>
          </c:extLst>
        </c:ser>
        <c:ser>
          <c:idx val="4"/>
          <c:order val="4"/>
          <c:tx>
            <c:strRef>
              <c:f>'Table 4.7b'!$A$8</c:f>
              <c:strCache>
                <c:ptCount val="1"/>
                <c:pt idx="0">
                  <c:v>Transport</c:v>
                </c:pt>
              </c:strCache>
            </c:strRef>
          </c:tx>
          <c:spPr>
            <a:solidFill>
              <a:srgbClr val="BDD7E7"/>
            </a:solidFill>
            <a:ln>
              <a:solidFill>
                <a:srgbClr val="BDD7E7"/>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4.7b'!$B$8:$L$8,'Table 4.7b'!$B$17:$K$17)</c:f>
              <c:numCache>
                <c:formatCode>_-* #,##0_-;\-* #,##0_-;_-* "-"??_-;_-@_-</c:formatCode>
                <c:ptCount val="21"/>
                <c:pt idx="0">
                  <c:v>31</c:v>
                </c:pt>
                <c:pt idx="1">
                  <c:v>34</c:v>
                </c:pt>
                <c:pt idx="2">
                  <c:v>25</c:v>
                </c:pt>
                <c:pt idx="3">
                  <c:v>23</c:v>
                </c:pt>
                <c:pt idx="4">
                  <c:v>28</c:v>
                </c:pt>
                <c:pt idx="5">
                  <c:v>26</c:v>
                </c:pt>
                <c:pt idx="6">
                  <c:v>21</c:v>
                </c:pt>
                <c:pt idx="7">
                  <c:v>24</c:v>
                </c:pt>
                <c:pt idx="8">
                  <c:v>18</c:v>
                </c:pt>
                <c:pt idx="9">
                  <c:v>13</c:v>
                </c:pt>
                <c:pt idx="10">
                  <c:v>16</c:v>
                </c:pt>
                <c:pt idx="11">
                  <c:v>13</c:v>
                </c:pt>
                <c:pt idx="12">
                  <c:v>17</c:v>
                </c:pt>
                <c:pt idx="13">
                  <c:v>15</c:v>
                </c:pt>
                <c:pt idx="14">
                  <c:v>22</c:v>
                </c:pt>
                <c:pt idx="15">
                  <c:v>18</c:v>
                </c:pt>
                <c:pt idx="16">
                  <c:v>12</c:v>
                </c:pt>
                <c:pt idx="17">
                  <c:v>10</c:v>
                </c:pt>
                <c:pt idx="18">
                  <c:v>20</c:v>
                </c:pt>
                <c:pt idx="19">
                  <c:v>15</c:v>
                </c:pt>
                <c:pt idx="20">
                  <c:v>20</c:v>
                </c:pt>
              </c:numCache>
            </c:numRef>
          </c:val>
          <c:extLst>
            <c:ext xmlns:c16="http://schemas.microsoft.com/office/drawing/2014/chart" uri="{C3380CC4-5D6E-409C-BE32-E72D297353CC}">
              <c16:uniqueId val="{00000004-91C6-4BCA-9240-511D06182283}"/>
            </c:ext>
          </c:extLst>
        </c:ser>
        <c:ser>
          <c:idx val="5"/>
          <c:order val="5"/>
          <c:tx>
            <c:strRef>
              <c:f>'Table 4.7b'!$A$9</c:f>
              <c:strCache>
                <c:ptCount val="1"/>
                <c:pt idx="0">
                  <c:v>Other</c:v>
                </c:pt>
              </c:strCache>
            </c:strRef>
          </c:tx>
          <c:spPr>
            <a:solidFill>
              <a:schemeClr val="bg1"/>
            </a:solidFill>
            <a:ln>
              <a:solidFill>
                <a:srgbClr val="6BAED6"/>
              </a:solidFill>
            </a:ln>
          </c:spPr>
          <c:invertIfNegative val="0"/>
          <c:cat>
            <c:numRef>
              <c:f>('Table 4.7b'!$B$3:$L$3,'Table 4.7b'!$B$12:$K$12)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('Table 4.7b'!$B$9:$L$9,'Table 4.7b'!$B$18:$K$18)</c:f>
              <c:numCache>
                <c:formatCode>_-* #,##0_-;\-* #,##0_-;_-* "-"??_-;_-@_-</c:formatCode>
                <c:ptCount val="21"/>
                <c:pt idx="0">
                  <c:v>157</c:v>
                </c:pt>
                <c:pt idx="1">
                  <c:v>170</c:v>
                </c:pt>
                <c:pt idx="2">
                  <c:v>175</c:v>
                </c:pt>
                <c:pt idx="3">
                  <c:v>164</c:v>
                </c:pt>
                <c:pt idx="4">
                  <c:v>161</c:v>
                </c:pt>
                <c:pt idx="5">
                  <c:v>196</c:v>
                </c:pt>
                <c:pt idx="6">
                  <c:v>180</c:v>
                </c:pt>
                <c:pt idx="7">
                  <c:v>177</c:v>
                </c:pt>
                <c:pt idx="8">
                  <c:v>242</c:v>
                </c:pt>
                <c:pt idx="9">
                  <c:v>269</c:v>
                </c:pt>
                <c:pt idx="10">
                  <c:v>181</c:v>
                </c:pt>
                <c:pt idx="11">
                  <c:v>173</c:v>
                </c:pt>
                <c:pt idx="12">
                  <c:v>176</c:v>
                </c:pt>
                <c:pt idx="13">
                  <c:v>146</c:v>
                </c:pt>
                <c:pt idx="14">
                  <c:v>161</c:v>
                </c:pt>
                <c:pt idx="15">
                  <c:v>178</c:v>
                </c:pt>
                <c:pt idx="16">
                  <c:v>158</c:v>
                </c:pt>
                <c:pt idx="17">
                  <c:v>139</c:v>
                </c:pt>
                <c:pt idx="18">
                  <c:v>253</c:v>
                </c:pt>
                <c:pt idx="19">
                  <c:v>262</c:v>
                </c:pt>
                <c:pt idx="20">
                  <c:v>245</c:v>
                </c:pt>
              </c:numCache>
            </c:numRef>
          </c:val>
          <c:extLst>
            <c:ext xmlns:c16="http://schemas.microsoft.com/office/drawing/2014/chart" uri="{C3380CC4-5D6E-409C-BE32-E72D297353CC}">
              <c16:uniqueId val="{00000005-91C6-4BCA-9240-511D06182283}"/>
            </c:ext>
          </c:extLst>
        </c:ser>
        <c:dLbls>
          <c:showLegendKey val="0"/>
          <c:showVal val="0"/>
          <c:showCatName val="0"/>
          <c:showSerName val="0"/>
          <c:showPercent val="0"/>
          <c:showBubbleSize val="0"/>
        </c:dLbls>
        <c:gapWidth val="150"/>
        <c:overlap val="100"/>
        <c:axId val="522987160"/>
        <c:axId val="522987944"/>
      </c:barChart>
      <c:catAx>
        <c:axId val="5229871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522987944"/>
        <c:crosses val="autoZero"/>
        <c:auto val="1"/>
        <c:lblAlgn val="ctr"/>
        <c:lblOffset val="100"/>
        <c:noMultiLvlLbl val="0"/>
      </c:catAx>
      <c:valAx>
        <c:axId val="522987944"/>
        <c:scaling>
          <c:orientation val="minMax"/>
        </c:scaling>
        <c:delete val="0"/>
        <c:axPos val="l"/>
        <c:majorGridlines>
          <c:spPr>
            <a:ln>
              <a:solidFill>
                <a:schemeClr val="bg1"/>
              </a:solidFill>
            </a:ln>
          </c:spPr>
        </c:majorGridlines>
        <c:title>
          <c:tx>
            <c:rich>
              <a:bodyPr/>
              <a:lstStyle/>
              <a:p>
                <a:pPr>
                  <a:defRPr b="0"/>
                </a:pPr>
                <a:r>
                  <a:rPr lang="en-US" sz="1200" b="0" i="0" baseline="0">
                    <a:effectLst/>
                  </a:rPr>
                  <a:t>Number of incidents</a:t>
                </a:r>
                <a:endParaRPr lang="en-GB" sz="1200">
                  <a:effectLst/>
                </a:endParaRPr>
              </a:p>
            </c:rich>
          </c:tx>
          <c:layout>
            <c:manualLayout>
              <c:xMode val="edge"/>
              <c:yMode val="edge"/>
              <c:x val="3.5104166666666671E-4"/>
              <c:y val="0.17544895833333335"/>
            </c:manualLayout>
          </c:layout>
          <c:overlay val="0"/>
        </c:title>
        <c:numFmt formatCode="#,##0" sourceLinked="0"/>
        <c:majorTickMark val="out"/>
        <c:minorTickMark val="none"/>
        <c:tickLblPos val="nextTo"/>
        <c:txPr>
          <a:bodyPr rot="0" vert="horz"/>
          <a:lstStyle/>
          <a:p>
            <a:pPr>
              <a:defRPr/>
            </a:pPr>
            <a:endParaRPr lang="en-US"/>
          </a:p>
        </c:txPr>
        <c:crossAx val="522987160"/>
        <c:crosses val="autoZero"/>
        <c:crossBetween val="between"/>
        <c:majorUnit val="200"/>
      </c:valAx>
    </c:plotArea>
    <c:legend>
      <c:legendPos val="t"/>
      <c:layout>
        <c:manualLayout>
          <c:xMode val="edge"/>
          <c:yMode val="edge"/>
          <c:x val="0.14818645833333333"/>
          <c:y val="0"/>
          <c:w val="0.85148385416666672"/>
          <c:h val="8.5001388888888904E-2"/>
        </c:manualLayout>
      </c:layout>
      <c:overlay val="0"/>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83159722222228E-2"/>
          <c:y val="5.8288194444444434E-2"/>
          <c:w val="0.89515052083333313"/>
          <c:h val="0.74704444444444462"/>
        </c:manualLayout>
      </c:layout>
      <c:lineChart>
        <c:grouping val="standard"/>
        <c:varyColors val="0"/>
        <c:ser>
          <c:idx val="0"/>
          <c:order val="0"/>
          <c:tx>
            <c:strRef>
              <c:f>'Table 4.8a'!$A$5</c:f>
              <c:strCache>
                <c:ptCount val="1"/>
                <c:pt idx="0">
                  <c:v>% Shellfish Waters Meeting Guideline Standards</c:v>
                </c:pt>
              </c:strCache>
            </c:strRef>
          </c:tx>
          <c:spPr>
            <a:ln>
              <a:solidFill>
                <a:srgbClr val="0070C0"/>
              </a:solidFill>
            </a:ln>
          </c:spPr>
          <c:marker>
            <c:symbol val="none"/>
          </c:marker>
          <c:cat>
            <c:strRef>
              <c:f>('Table 4.8a'!$B$3:$J$3,'Table 4.8a'!$B$8:$J$8)</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strCache>
            </c:strRef>
          </c:cat>
          <c:val>
            <c:numRef>
              <c:f>('Table 4.8a'!$B$5:$J$5,'Table 4.8a'!$B$10:$J$10)</c:f>
              <c:numCache>
                <c:formatCode>#,##0_ ;\-#,##0\ </c:formatCode>
                <c:ptCount val="18"/>
                <c:pt idx="0">
                  <c:v>55.555555555555557</c:v>
                </c:pt>
                <c:pt idx="1">
                  <c:v>60</c:v>
                </c:pt>
                <c:pt idx="2">
                  <c:v>50</c:v>
                </c:pt>
                <c:pt idx="3">
                  <c:v>60</c:v>
                </c:pt>
                <c:pt idx="4">
                  <c:v>60</c:v>
                </c:pt>
                <c:pt idx="5">
                  <c:v>70</c:v>
                </c:pt>
                <c:pt idx="6">
                  <c:v>33.333329999999997</c:v>
                </c:pt>
                <c:pt idx="7">
                  <c:v>22</c:v>
                </c:pt>
                <c:pt idx="8">
                  <c:v>22</c:v>
                </c:pt>
                <c:pt idx="9">
                  <c:v>33</c:v>
                </c:pt>
                <c:pt idx="10">
                  <c:v>22</c:v>
                </c:pt>
                <c:pt idx="11">
                  <c:v>22</c:v>
                </c:pt>
                <c:pt idx="12">
                  <c:v>33</c:v>
                </c:pt>
                <c:pt idx="13">
                  <c:v>56</c:v>
                </c:pt>
                <c:pt idx="14">
                  <c:v>22</c:v>
                </c:pt>
                <c:pt idx="15">
                  <c:v>11</c:v>
                </c:pt>
                <c:pt idx="16">
                  <c:v>44</c:v>
                </c:pt>
                <c:pt idx="17">
                  <c:v>33</c:v>
                </c:pt>
              </c:numCache>
            </c:numRef>
          </c:val>
          <c:smooth val="0"/>
          <c:extLst>
            <c:ext xmlns:c16="http://schemas.microsoft.com/office/drawing/2014/chart" uri="{C3380CC4-5D6E-409C-BE32-E72D297353CC}">
              <c16:uniqueId val="{00000000-76DF-4757-A619-E6C33B7B9982}"/>
            </c:ext>
          </c:extLst>
        </c:ser>
        <c:dLbls>
          <c:showLegendKey val="0"/>
          <c:showVal val="0"/>
          <c:showCatName val="0"/>
          <c:showSerName val="0"/>
          <c:showPercent val="0"/>
          <c:showBubbleSize val="0"/>
        </c:dLbls>
        <c:smooth val="0"/>
        <c:axId val="522990296"/>
        <c:axId val="522984024"/>
      </c:lineChart>
      <c:catAx>
        <c:axId val="52299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2984024"/>
        <c:crosses val="autoZero"/>
        <c:auto val="1"/>
        <c:lblAlgn val="ctr"/>
        <c:lblOffset val="100"/>
        <c:tickLblSkip val="1"/>
        <c:tickMarkSkip val="1"/>
        <c:noMultiLvlLbl val="0"/>
      </c:catAx>
      <c:valAx>
        <c:axId val="522984024"/>
        <c:scaling>
          <c:orientation val="minMax"/>
        </c:scaling>
        <c:delete val="0"/>
        <c:axPos val="l"/>
        <c:majorGridlines>
          <c:spPr>
            <a:ln w="3175">
              <a:solidFill>
                <a:srgbClr val="C0C0C0"/>
              </a:solidFill>
              <a:prstDash val="solid"/>
            </a:ln>
          </c:spPr>
        </c:majorGridlines>
        <c:title>
          <c:tx>
            <c:rich>
              <a:bodyPr/>
              <a:lstStyle/>
              <a:p>
                <a:pPr>
                  <a:defRPr/>
                </a:pPr>
                <a:r>
                  <a:rPr lang="en-GB"/>
                  <a:t>Percentage</a:t>
                </a:r>
              </a:p>
            </c:rich>
          </c:tx>
          <c:layout>
            <c:manualLayout>
              <c:xMode val="edge"/>
              <c:yMode val="edge"/>
              <c:x val="6.2430555555555557E-4"/>
              <c:y val="0.27856770833333333"/>
            </c:manualLayout>
          </c:layout>
          <c:overlay val="0"/>
          <c:spPr>
            <a:noFill/>
            <a:ln w="25400">
              <a:noFill/>
            </a:ln>
          </c:spPr>
        </c:title>
        <c:numFmt formatCode="#,##0_ ;\-#,##0\ " sourceLinked="1"/>
        <c:majorTickMark val="out"/>
        <c:minorTickMark val="none"/>
        <c:tickLblPos val="nextTo"/>
        <c:spPr>
          <a:ln w="3175">
            <a:solidFill>
              <a:srgbClr val="000000"/>
            </a:solidFill>
            <a:prstDash val="solid"/>
          </a:ln>
        </c:spPr>
        <c:txPr>
          <a:bodyPr rot="0" vert="horz"/>
          <a:lstStyle/>
          <a:p>
            <a:pPr>
              <a:defRPr/>
            </a:pPr>
            <a:endParaRPr lang="en-US"/>
          </a:p>
        </c:txPr>
        <c:crossAx val="522990296"/>
        <c:crosses val="autoZero"/>
        <c:crossBetween val="between"/>
      </c:valAx>
      <c:spPr>
        <a:noFill/>
        <a:ln w="25400">
          <a:noFill/>
        </a:ln>
      </c:spPr>
    </c:plotArea>
    <c:legend>
      <c:legendPos val="t"/>
      <c:layout>
        <c:manualLayout>
          <c:xMode val="edge"/>
          <c:yMode val="edge"/>
          <c:x val="0.30952916666666669"/>
          <c:y val="5.0157638888888897E-2"/>
          <c:w val="0.6810897569444444"/>
          <c:h val="9.6478124999999998E-2"/>
        </c:manualLayout>
      </c:layout>
      <c:overlay val="0"/>
      <c:spPr>
        <a:noFill/>
        <a:ln w="25400">
          <a:noFill/>
        </a:ln>
      </c:spPr>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9140868520210803E-2"/>
          <c:y val="1.8624934383202105E-2"/>
          <c:w val="0.90899689762152058"/>
          <c:h val="0.8768361581920906"/>
        </c:manualLayout>
      </c:layout>
      <c:lineChart>
        <c:grouping val="standard"/>
        <c:varyColors val="0"/>
        <c:ser>
          <c:idx val="1"/>
          <c:order val="0"/>
          <c:tx>
            <c:strRef>
              <c:f>'Table 4.9a'!$A$4</c:f>
              <c:strCache>
                <c:ptCount val="1"/>
                <c:pt idx="0">
                  <c:v>2025</c:v>
                </c:pt>
              </c:strCache>
            </c:strRef>
          </c:tx>
          <c:spPr>
            <a:ln w="28575" cap="rnd" cmpd="sng" algn="ctr">
              <a:solidFill>
                <a:schemeClr val="tx1"/>
              </a:solidFill>
              <a:prstDash val="solid"/>
              <a:round/>
            </a:ln>
            <a:effectLst/>
          </c:spPr>
          <c:marker>
            <c:symbol val="none"/>
          </c:marker>
          <c:cat>
            <c:strRef>
              <c:f>'Table 4.9a'!$B$3:$M$3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4.9a'!$B$4:$M$4</c:f>
              <c:numCache>
                <c:formatCode>0.0</c:formatCode>
                <c:ptCount val="12"/>
                <c:pt idx="0">
                  <c:v>9.5988986584987579</c:v>
                </c:pt>
                <c:pt idx="1">
                  <c:v>8.4673759500915757</c:v>
                </c:pt>
                <c:pt idx="2">
                  <c:v>7.9909947787427624</c:v>
                </c:pt>
                <c:pt idx="3">
                  <c:v>8.7151981623931629</c:v>
                </c:pt>
                <c:pt idx="4">
                  <c:v>10.398200723738631</c:v>
                </c:pt>
                <c:pt idx="5">
                  <c:v>13.144534743589734</c:v>
                </c:pt>
                <c:pt idx="6">
                  <c:v>14.966683529776676</c:v>
                </c:pt>
                <c:pt idx="7">
                  <c:v>15.430680686625314</c:v>
                </c:pt>
                <c:pt idx="8">
                  <c:v>15.210402777666664</c:v>
                </c:pt>
                <c:pt idx="9">
                  <c:v>14.449637096774193</c:v>
                </c:pt>
                <c:pt idx="10">
                  <c:v>13.590263889000003</c:v>
                </c:pt>
                <c:pt idx="11">
                  <c:v>11.985887096774194</c:v>
                </c:pt>
              </c:numCache>
            </c:numRef>
          </c:val>
          <c:smooth val="0"/>
          <c:extLst>
            <c:ext xmlns:c16="http://schemas.microsoft.com/office/drawing/2014/chart" uri="{C3380CC4-5D6E-409C-BE32-E72D297353CC}">
              <c16:uniqueId val="{00000000-3E93-4C29-988E-6E2C106877BF}"/>
            </c:ext>
          </c:extLst>
        </c:ser>
        <c:ser>
          <c:idx val="0"/>
          <c:order val="1"/>
          <c:tx>
            <c:strRef>
              <c:f>'Table 4.9a'!$A$5</c:f>
              <c:strCache>
                <c:ptCount val="1"/>
                <c:pt idx="0">
                  <c:v>2024</c:v>
                </c:pt>
              </c:strCache>
            </c:strRef>
          </c:tx>
          <c:spPr>
            <a:ln w="28575" cap="rnd" cmpd="sng" algn="ctr">
              <a:solidFill>
                <a:srgbClr val="0070C0">
                  <a:alpha val="80000"/>
                </a:srgbClr>
              </a:solidFill>
              <a:prstDash val="solid"/>
              <a:round/>
            </a:ln>
            <a:effectLst/>
          </c:spPr>
          <c:marker>
            <c:symbol val="none"/>
          </c:marker>
          <c:cat>
            <c:strRef>
              <c:f>'Table 4.9a'!$B$3:$M$3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4.9a'!$B$5:$M$5</c:f>
              <c:numCache>
                <c:formatCode>0.0</c:formatCode>
                <c:ptCount val="12"/>
                <c:pt idx="0">
                  <c:v>10.919414270322578</c:v>
                </c:pt>
                <c:pt idx="1">
                  <c:v>9.7459337811724147</c:v>
                </c:pt>
                <c:pt idx="2">
                  <c:v>9.3900790870967761</c:v>
                </c:pt>
                <c:pt idx="3">
                  <c:v>9.8735678623333332</c:v>
                </c:pt>
                <c:pt idx="4">
                  <c:v>11.343090647096776</c:v>
                </c:pt>
                <c:pt idx="5">
                  <c:v>12.882097975000001</c:v>
                </c:pt>
                <c:pt idx="6">
                  <c:v>14.190183184838709</c:v>
                </c:pt>
                <c:pt idx="7">
                  <c:v>15.144639312580644</c:v>
                </c:pt>
                <c:pt idx="8">
                  <c:v>14.714690649000001</c:v>
                </c:pt>
                <c:pt idx="9">
                  <c:v>14.809040644838708</c:v>
                </c:pt>
                <c:pt idx="10">
                  <c:v>14.057531895</c:v>
                </c:pt>
                <c:pt idx="11">
                  <c:v>12.334820195806451</c:v>
                </c:pt>
              </c:numCache>
            </c:numRef>
          </c:val>
          <c:smooth val="0"/>
          <c:extLst>
            <c:ext xmlns:c16="http://schemas.microsoft.com/office/drawing/2014/chart" uri="{C3380CC4-5D6E-409C-BE32-E72D297353CC}">
              <c16:uniqueId val="{00000001-3E93-4C29-988E-6E2C106877BF}"/>
            </c:ext>
          </c:extLst>
        </c:ser>
        <c:ser>
          <c:idx val="3"/>
          <c:order val="2"/>
          <c:tx>
            <c:strRef>
              <c:f>'Table 4.9a'!$A$6</c:f>
              <c:strCache>
                <c:ptCount val="1"/>
                <c:pt idx="0">
                  <c:v>2014</c:v>
                </c:pt>
              </c:strCache>
            </c:strRef>
          </c:tx>
          <c:spPr>
            <a:ln w="28575" cap="rnd" cmpd="sng" algn="ctr">
              <a:solidFill>
                <a:schemeClr val="tx2">
                  <a:lumMod val="75000"/>
                  <a:alpha val="80000"/>
                </a:schemeClr>
              </a:solidFill>
              <a:prstDash val="sysDash"/>
              <a:round/>
            </a:ln>
            <a:effectLst/>
          </c:spPr>
          <c:marker>
            <c:spPr>
              <a:noFill/>
              <a:ln w="9525" cap="flat" cmpd="sng" algn="ctr">
                <a:noFill/>
                <a:prstDash val="sysDash"/>
                <a:round/>
              </a:ln>
              <a:effectLst/>
            </c:spPr>
          </c:marker>
          <c:cat>
            <c:strRef>
              <c:f>'Table 4.9a'!$B$3:$M$3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4.9a'!$B$6:$M$6</c:f>
              <c:numCache>
                <c:formatCode>0.0</c:formatCode>
                <c:ptCount val="12"/>
                <c:pt idx="0">
                  <c:v>9.5374423963133648</c:v>
                </c:pt>
                <c:pt idx="1">
                  <c:v>8.5417091836734684</c:v>
                </c:pt>
                <c:pt idx="2">
                  <c:v>8.0447580645161292</c:v>
                </c:pt>
                <c:pt idx="3">
                  <c:v>9.0420833333333324</c:v>
                </c:pt>
                <c:pt idx="4">
                  <c:v>11.004435483870967</c:v>
                </c:pt>
                <c:pt idx="5">
                  <c:v>14.258928571428568</c:v>
                </c:pt>
                <c:pt idx="6">
                  <c:v>16.027688172043014</c:v>
                </c:pt>
                <c:pt idx="7">
                  <c:v>14.824435483870968</c:v>
                </c:pt>
                <c:pt idx="8">
                  <c:v>15.200583333333331</c:v>
                </c:pt>
                <c:pt idx="9">
                  <c:v>14.241935483870972</c:v>
                </c:pt>
                <c:pt idx="10">
                  <c:v>13.4975</c:v>
                </c:pt>
                <c:pt idx="11">
                  <c:v>11.711693548387098</c:v>
                </c:pt>
              </c:numCache>
            </c:numRef>
          </c:val>
          <c:smooth val="0"/>
          <c:extLst>
            <c:ext xmlns:c16="http://schemas.microsoft.com/office/drawing/2014/chart" uri="{C3380CC4-5D6E-409C-BE32-E72D297353CC}">
              <c16:uniqueId val="{00000002-3E93-4C29-988E-6E2C106877BF}"/>
            </c:ext>
          </c:extLst>
        </c:ser>
        <c:ser>
          <c:idx val="4"/>
          <c:order val="3"/>
          <c:tx>
            <c:strRef>
              <c:f>'Table 4.9a'!$A$7</c:f>
              <c:strCache>
                <c:ptCount val="1"/>
                <c:pt idx="0">
                  <c:v>2004</c:v>
                </c:pt>
              </c:strCache>
            </c:strRef>
          </c:tx>
          <c:spPr>
            <a:ln w="28575" cap="rnd" cmpd="sng" algn="ctr">
              <a:solidFill>
                <a:schemeClr val="tx2">
                  <a:lumMod val="40000"/>
                  <a:lumOff val="60000"/>
                  <a:alpha val="80000"/>
                </a:schemeClr>
              </a:solidFill>
              <a:prstDash val="solid"/>
              <a:round/>
            </a:ln>
            <a:effectLst/>
          </c:spPr>
          <c:marker>
            <c:symbol val="none"/>
          </c:marker>
          <c:cat>
            <c:strRef>
              <c:f>'Table 4.9a'!$B$3:$M$3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4.9a'!$B$7:$M$7</c:f>
              <c:numCache>
                <c:formatCode>0.0</c:formatCode>
                <c:ptCount val="12"/>
                <c:pt idx="0">
                  <c:v>9.8451612903225811</c:v>
                </c:pt>
                <c:pt idx="1">
                  <c:v>8.7492241379310354</c:v>
                </c:pt>
                <c:pt idx="2">
                  <c:v>8.3125</c:v>
                </c:pt>
                <c:pt idx="3">
                  <c:v>8.7142499999999998</c:v>
                </c:pt>
                <c:pt idx="4">
                  <c:v>11.420080645161288</c:v>
                </c:pt>
                <c:pt idx="5">
                  <c:v>13.530583333333333</c:v>
                </c:pt>
                <c:pt idx="6">
                  <c:v>13.966129032258072</c:v>
                </c:pt>
                <c:pt idx="7">
                  <c:v>15.914516129032258</c:v>
                </c:pt>
                <c:pt idx="8">
                  <c:v>14.7525</c:v>
                </c:pt>
                <c:pt idx="9">
                  <c:v>13.7741935483871</c:v>
                </c:pt>
                <c:pt idx="10">
                  <c:v>12.879166666666668</c:v>
                </c:pt>
                <c:pt idx="11">
                  <c:v>11.570967741935483</c:v>
                </c:pt>
              </c:numCache>
            </c:numRef>
          </c:val>
          <c:smooth val="0"/>
          <c:extLst>
            <c:ext xmlns:c16="http://schemas.microsoft.com/office/drawing/2014/chart" uri="{C3380CC4-5D6E-409C-BE32-E72D297353CC}">
              <c16:uniqueId val="{00000003-3E93-4C29-988E-6E2C106877BF}"/>
            </c:ext>
          </c:extLst>
        </c:ser>
        <c:dLbls>
          <c:showLegendKey val="0"/>
          <c:showVal val="0"/>
          <c:showCatName val="0"/>
          <c:showSerName val="0"/>
          <c:showPercent val="0"/>
          <c:showBubbleSize val="0"/>
        </c:dLbls>
        <c:smooth val="0"/>
        <c:axId val="524293256"/>
        <c:axId val="524299136"/>
        <c:extLst/>
      </c:lineChart>
      <c:catAx>
        <c:axId val="52429325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200" b="0" i="0" u="none" strike="noStrike" kern="1200" baseline="0">
                <a:solidFill>
                  <a:srgbClr val="000000"/>
                </a:solidFill>
                <a:latin typeface="Arial"/>
                <a:ea typeface="Arial"/>
                <a:cs typeface="Arial"/>
              </a:defRPr>
            </a:pPr>
            <a:endParaRPr lang="en-US"/>
          </a:p>
        </c:txPr>
        <c:crossAx val="524299136"/>
        <c:crosses val="autoZero"/>
        <c:auto val="1"/>
        <c:lblAlgn val="ctr"/>
        <c:lblOffset val="100"/>
        <c:tickLblSkip val="1"/>
        <c:tickMarkSkip val="1"/>
        <c:noMultiLvlLbl val="1"/>
      </c:catAx>
      <c:valAx>
        <c:axId val="524299136"/>
        <c:scaling>
          <c:orientation val="minMax"/>
          <c:max val="18"/>
          <c:min val="0"/>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a:ea typeface="Arial"/>
                    <a:cs typeface="Arial"/>
                  </a:defRPr>
                </a:pPr>
                <a:r>
                  <a:rPr lang="en-GB"/>
                  <a:t>Temperature °C</a:t>
                </a:r>
              </a:p>
            </c:rich>
          </c:tx>
          <c:layout>
            <c:manualLayout>
              <c:xMode val="edge"/>
              <c:yMode val="edge"/>
              <c:x val="1.4845679012345679E-3"/>
              <c:y val="0.22466944444444439"/>
            </c:manualLayout>
          </c:layout>
          <c:overlay val="0"/>
          <c:spPr>
            <a:noFill/>
            <a:ln w="25400">
              <a:noFill/>
            </a:ln>
            <a:effectLst/>
          </c:spPr>
          <c:txPr>
            <a:bodyPr rot="-5400000" spcFirstLastPara="1" vertOverflow="ellipsis" vert="horz" wrap="square" anchor="ctr" anchorCtr="1"/>
            <a:lstStyle/>
            <a:p>
              <a:pPr>
                <a:defRPr sz="1200" b="0"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a:ea typeface="Arial"/>
                <a:cs typeface="Arial"/>
              </a:defRPr>
            </a:pPr>
            <a:endParaRPr lang="en-US"/>
          </a:p>
        </c:txPr>
        <c:crossAx val="524293256"/>
        <c:crosses val="autoZero"/>
        <c:crossBetween val="between"/>
        <c:majorUnit val="4"/>
      </c:valAx>
      <c:spPr>
        <a:noFill/>
        <a:ln w="25400">
          <a:noFill/>
        </a:ln>
        <a:effectLst/>
      </c:spPr>
    </c:plotArea>
    <c:legend>
      <c:legendPos val="r"/>
      <c:layout>
        <c:manualLayout>
          <c:xMode val="edge"/>
          <c:yMode val="edge"/>
          <c:x val="0.80037376543209882"/>
          <c:y val="0.30519097222222219"/>
          <c:w val="0.13268395061728397"/>
          <c:h val="0.35323472222222219"/>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9953424716313"/>
          <c:y val="5.7053584954117761E-2"/>
          <c:w val="0.85095248360525544"/>
          <c:h val="0.75406793873949152"/>
        </c:manualLayout>
      </c:layout>
      <c:scatterChart>
        <c:scatterStyle val="lineMarker"/>
        <c:varyColors val="0"/>
        <c:ser>
          <c:idx val="0"/>
          <c:order val="0"/>
          <c:tx>
            <c:strRef>
              <c:f>'Table 4.9b'!$B$3</c:f>
              <c:strCache>
                <c:ptCount val="1"/>
                <c:pt idx="0">
                  <c:v>Sea Surface Temperature</c:v>
                </c:pt>
              </c:strCache>
            </c:strRef>
          </c:tx>
          <c:spPr>
            <a:ln w="25400" cap="rnd">
              <a:solidFill>
                <a:srgbClr val="63A8D3"/>
              </a:solidFill>
              <a:round/>
            </a:ln>
            <a:effectLst/>
          </c:spPr>
          <c:marker>
            <c:symbol val="none"/>
          </c:marker>
          <c:trendline>
            <c:spPr>
              <a:ln w="19050" cap="rnd">
                <a:solidFill>
                  <a:srgbClr val="63A8D3"/>
                </a:solidFill>
                <a:prstDash val="sysDot"/>
              </a:ln>
              <a:effectLst/>
            </c:spPr>
            <c:trendlineType val="linear"/>
            <c:dispRSqr val="0"/>
            <c:dispEq val="0"/>
          </c:trendline>
          <c:xVal>
            <c:numRef>
              <c:f>'Table 4.9b'!$A$4:$A$33</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xVal>
          <c:yVal>
            <c:numRef>
              <c:f>'Table 4.9b'!$B$4:$B$33</c:f>
              <c:numCache>
                <c:formatCode>0.00</c:formatCode>
                <c:ptCount val="30"/>
                <c:pt idx="0">
                  <c:v>12.353196908721909</c:v>
                </c:pt>
                <c:pt idx="1">
                  <c:v>11.786565582191782</c:v>
                </c:pt>
                <c:pt idx="2">
                  <c:v>11.931584868282409</c:v>
                </c:pt>
                <c:pt idx="3">
                  <c:v>11.773360242360381</c:v>
                </c:pt>
                <c:pt idx="4">
                  <c:v>11.66917664459857</c:v>
                </c:pt>
                <c:pt idx="5">
                  <c:v>11.53695917808218</c:v>
                </c:pt>
                <c:pt idx="6">
                  <c:v>11.833285479452057</c:v>
                </c:pt>
                <c:pt idx="7">
                  <c:v>11.974612492096941</c:v>
                </c:pt>
                <c:pt idx="8">
                  <c:v>11.964296448087429</c:v>
                </c:pt>
                <c:pt idx="9">
                  <c:v>11.893224041095884</c:v>
                </c:pt>
                <c:pt idx="10">
                  <c:v>11.994430686687744</c:v>
                </c:pt>
                <c:pt idx="11">
                  <c:v>12.205064998243765</c:v>
                </c:pt>
                <c:pt idx="12">
                  <c:v>11.522263661202189</c:v>
                </c:pt>
                <c:pt idx="13">
                  <c:v>11.717598119072706</c:v>
                </c:pt>
                <c:pt idx="14">
                  <c:v>11.467262899543377</c:v>
                </c:pt>
                <c:pt idx="15">
                  <c:v>11.545831232876711</c:v>
                </c:pt>
                <c:pt idx="16">
                  <c:v>11.48374450136612</c:v>
                </c:pt>
                <c:pt idx="17">
                  <c:v>11.110273972602741</c:v>
                </c:pt>
                <c:pt idx="18">
                  <c:v>12.181656986301377</c:v>
                </c:pt>
                <c:pt idx="19">
                  <c:v>11.33515673515981</c:v>
                </c:pt>
                <c:pt idx="20">
                  <c:v>11.98891293260472</c:v>
                </c:pt>
                <c:pt idx="21">
                  <c:v>12.00715901826484</c:v>
                </c:pt>
                <c:pt idx="22">
                  <c:v>11.639174200913237</c:v>
                </c:pt>
                <c:pt idx="23">
                  <c:v>12.013791780821917</c:v>
                </c:pt>
                <c:pt idx="24">
                  <c:v>11.601393442622944</c:v>
                </c:pt>
                <c:pt idx="25">
                  <c:v>12.113472285958908</c:v>
                </c:pt>
                <c:pt idx="26">
                  <c:v>12.452669863013693</c:v>
                </c:pt>
                <c:pt idx="27">
                  <c:v>12.57255475430278</c:v>
                </c:pt>
                <c:pt idx="28">
                  <c:v>11.760558952684955</c:v>
                </c:pt>
                <c:pt idx="29">
                  <c:v>12.017394447892864</c:v>
                </c:pt>
              </c:numCache>
            </c:numRef>
          </c:yVal>
          <c:smooth val="0"/>
          <c:extLst>
            <c:ext xmlns:c16="http://schemas.microsoft.com/office/drawing/2014/chart" uri="{C3380CC4-5D6E-409C-BE32-E72D297353CC}">
              <c16:uniqueId val="{00000001-0EAB-497E-BB7E-EA982F038945}"/>
            </c:ext>
          </c:extLst>
        </c:ser>
        <c:ser>
          <c:idx val="1"/>
          <c:order val="1"/>
          <c:tx>
            <c:strRef>
              <c:f>'Table 4.9b'!$C$3</c:f>
              <c:strCache>
                <c:ptCount val="1"/>
                <c:pt idx="0">
                  <c:v>Near Seabed Temperature</c:v>
                </c:pt>
              </c:strCache>
            </c:strRef>
          </c:tx>
          <c:spPr>
            <a:ln w="25400" cap="rnd">
              <a:solidFill>
                <a:srgbClr val="08519C"/>
              </a:solidFill>
              <a:round/>
            </a:ln>
            <a:effectLst/>
          </c:spPr>
          <c:marker>
            <c:symbol val="none"/>
          </c:marker>
          <c:trendline>
            <c:spPr>
              <a:ln w="19050" cap="rnd">
                <a:solidFill>
                  <a:srgbClr val="4472C4"/>
                </a:solidFill>
                <a:prstDash val="sysDot"/>
              </a:ln>
              <a:effectLst/>
            </c:spPr>
            <c:trendlineType val="linear"/>
            <c:dispRSqr val="0"/>
            <c:dispEq val="0"/>
          </c:trendline>
          <c:xVal>
            <c:numRef>
              <c:f>'Table 4.9b'!$A$4:$A$33</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xVal>
          <c:yVal>
            <c:numRef>
              <c:f>'Table 4.9b'!$C$4:$C$33</c:f>
              <c:numCache>
                <c:formatCode>0.00</c:formatCode>
                <c:ptCount val="30"/>
                <c:pt idx="0">
                  <c:v>10.681225989699918</c:v>
                </c:pt>
                <c:pt idx="1">
                  <c:v>10.425907845579083</c:v>
                </c:pt>
                <c:pt idx="2">
                  <c:v>10.915689995070576</c:v>
                </c:pt>
                <c:pt idx="3">
                  <c:v>10.573450946818022</c:v>
                </c:pt>
                <c:pt idx="4">
                  <c:v>10.457873158603704</c:v>
                </c:pt>
                <c:pt idx="5">
                  <c:v>10.018589589041088</c:v>
                </c:pt>
                <c:pt idx="6">
                  <c:v>10.474002465753413</c:v>
                </c:pt>
                <c:pt idx="7">
                  <c:v>10.519716609589045</c:v>
                </c:pt>
                <c:pt idx="8">
                  <c:v>10.551892076502734</c:v>
                </c:pt>
                <c:pt idx="9">
                  <c:v>10.314049526774591</c:v>
                </c:pt>
                <c:pt idx="10">
                  <c:v>10.66187185168712</c:v>
                </c:pt>
                <c:pt idx="11">
                  <c:v>11.044827684250862</c:v>
                </c:pt>
                <c:pt idx="12">
                  <c:v>10.568603278688522</c:v>
                </c:pt>
                <c:pt idx="13">
                  <c:v>10.489488493150668</c:v>
                </c:pt>
                <c:pt idx="14">
                  <c:v>9.8965322633873001</c:v>
                </c:pt>
                <c:pt idx="15">
                  <c:v>10.517598904109589</c:v>
                </c:pt>
                <c:pt idx="16">
                  <c:v>10.530879810994158</c:v>
                </c:pt>
                <c:pt idx="17">
                  <c:v>9.6924863013698577</c:v>
                </c:pt>
                <c:pt idx="18">
                  <c:v>10.537758950376306</c:v>
                </c:pt>
                <c:pt idx="19">
                  <c:v>9.9946427929119928</c:v>
                </c:pt>
                <c:pt idx="20">
                  <c:v>10.769301088238951</c:v>
                </c:pt>
                <c:pt idx="21">
                  <c:v>10.763070080323788</c:v>
                </c:pt>
                <c:pt idx="22">
                  <c:v>9.9657311083437072</c:v>
                </c:pt>
                <c:pt idx="23">
                  <c:v>10.991950684931506</c:v>
                </c:pt>
                <c:pt idx="24">
                  <c:v>10.609795036420772</c:v>
                </c:pt>
                <c:pt idx="25">
                  <c:v>10.651244987546699</c:v>
                </c:pt>
                <c:pt idx="26">
                  <c:v>11.04935205479452</c:v>
                </c:pt>
                <c:pt idx="27">
                  <c:v>11.013087783279206</c:v>
                </c:pt>
                <c:pt idx="28">
                  <c:v>10.459250415273392</c:v>
                </c:pt>
                <c:pt idx="29">
                  <c:v>10.759137611833285</c:v>
                </c:pt>
              </c:numCache>
            </c:numRef>
          </c:yVal>
          <c:smooth val="0"/>
          <c:extLst>
            <c:ext xmlns:c16="http://schemas.microsoft.com/office/drawing/2014/chart" uri="{C3380CC4-5D6E-409C-BE32-E72D297353CC}">
              <c16:uniqueId val="{00000003-0EAB-497E-BB7E-EA982F038945}"/>
            </c:ext>
          </c:extLst>
        </c:ser>
        <c:dLbls>
          <c:showLegendKey val="0"/>
          <c:showVal val="0"/>
          <c:showCatName val="0"/>
          <c:showSerName val="0"/>
          <c:showPercent val="0"/>
          <c:showBubbleSize val="0"/>
        </c:dLbls>
        <c:axId val="1115846808"/>
        <c:axId val="1115847168"/>
      </c:scatterChart>
      <c:valAx>
        <c:axId val="1115846808"/>
        <c:scaling>
          <c:orientation val="minMax"/>
          <c:max val="2025"/>
          <c:min val="1996"/>
        </c:scaling>
        <c:delete val="0"/>
        <c:axPos val="b"/>
        <c:numFmt formatCode="General" sourceLinked="1"/>
        <c:majorTickMark val="out"/>
        <c:minorTickMark val="none"/>
        <c:tickLblPos val="low"/>
        <c:spPr>
          <a:noFill/>
          <a:ln w="19050" cap="flat" cmpd="sng" algn="ctr">
            <a:solidFill>
              <a:schemeClr val="tx1"/>
            </a:solidFill>
            <a:round/>
          </a:ln>
          <a:effectLst/>
        </c:spPr>
        <c:txPr>
          <a:bodyPr rot="5400000" spcFirstLastPara="1" vertOverflow="ellipsis" wrap="square" anchor="ctr" anchorCtr="0"/>
          <a:lstStyle/>
          <a:p>
            <a:pPr>
              <a:defRPr sz="1400" b="0" i="0" u="none" strike="noStrike" kern="1200" baseline="0">
                <a:solidFill>
                  <a:schemeClr val="tx1"/>
                </a:solidFill>
                <a:latin typeface="+mn-lt"/>
                <a:ea typeface="+mn-ea"/>
                <a:cs typeface="+mn-cs"/>
              </a:defRPr>
            </a:pPr>
            <a:endParaRPr lang="en-US"/>
          </a:p>
        </c:txPr>
        <c:crossAx val="1115847168"/>
        <c:crosses val="autoZero"/>
        <c:crossBetween val="midCat"/>
        <c:majorUnit val="2"/>
      </c:valAx>
      <c:valAx>
        <c:axId val="1115847168"/>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GB" sz="1600">
                    <a:solidFill>
                      <a:schemeClr val="tx1"/>
                    </a:solidFill>
                  </a:rPr>
                  <a:t>Annual Mean Temperature (˚C)</a:t>
                </a:r>
              </a:p>
            </c:rich>
          </c:tx>
          <c:layout>
            <c:manualLayout>
              <c:xMode val="edge"/>
              <c:yMode val="edge"/>
              <c:x val="9.1738962169618989E-3"/>
              <c:y val="0.11386138117218153"/>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1115846808"/>
        <c:crossesAt val="1995"/>
        <c:crossBetween val="midCat"/>
      </c:valAx>
      <c:spPr>
        <a:noFill/>
        <a:ln>
          <a:noFill/>
        </a:ln>
        <a:effectLst/>
      </c:spPr>
    </c:plotArea>
    <c:legend>
      <c:legendPos val="b"/>
      <c:legendEntry>
        <c:idx val="2"/>
        <c:delete val="1"/>
      </c:legendEntry>
      <c:legendEntry>
        <c:idx val="3"/>
        <c:delete val="1"/>
      </c:legendEntry>
      <c:layout>
        <c:manualLayout>
          <c:xMode val="edge"/>
          <c:yMode val="edge"/>
          <c:x val="0.63381995608108233"/>
          <c:y val="0.49492273690828925"/>
          <c:w val="0.32989810660058744"/>
          <c:h val="0.1630794141547461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6010783711717"/>
          <c:y val="0.16656727241334654"/>
          <c:w val="0.84903779346079755"/>
          <c:h val="0.56679760003453183"/>
        </c:manualLayout>
      </c:layout>
      <c:lineChart>
        <c:grouping val="standard"/>
        <c:varyColors val="0"/>
        <c:ser>
          <c:idx val="0"/>
          <c:order val="0"/>
          <c:tx>
            <c:strRef>
              <c:f>'Table 5.1a'!$A$4</c:f>
              <c:strCache>
                <c:ptCount val="1"/>
                <c:pt idx="0">
                  <c:v>ASSI</c:v>
                </c:pt>
              </c:strCache>
            </c:strRef>
          </c:tx>
          <c:spPr>
            <a:ln w="28575" cap="rnd">
              <a:solidFill>
                <a:srgbClr val="BDD7E7"/>
              </a:solidFill>
              <a:round/>
            </a:ln>
            <a:effectLst/>
          </c:spPr>
          <c:marker>
            <c:symbol val="none"/>
          </c:marker>
          <c:cat>
            <c:strRef>
              <c:f>('Table 5.1a'!$B$3:$N$3,'Table 5.1a'!$B$9:$N$9)</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5.1a'!$B$4:$N$4,'Table 5.1a'!$B$10:$N$10)</c:f>
              <c:numCache>
                <c:formatCode>0.0</c:formatCode>
                <c:ptCount val="26"/>
                <c:pt idx="0">
                  <c:v>89.6</c:v>
                </c:pt>
                <c:pt idx="1">
                  <c:v>91.1</c:v>
                </c:pt>
                <c:pt idx="2">
                  <c:v>91.9</c:v>
                </c:pt>
                <c:pt idx="3">
                  <c:v>92.4</c:v>
                </c:pt>
                <c:pt idx="4">
                  <c:v>93.1</c:v>
                </c:pt>
                <c:pt idx="5">
                  <c:v>93.5</c:v>
                </c:pt>
                <c:pt idx="6">
                  <c:v>93.8</c:v>
                </c:pt>
                <c:pt idx="7">
                  <c:v>94.2</c:v>
                </c:pt>
                <c:pt idx="8">
                  <c:v>99.3</c:v>
                </c:pt>
                <c:pt idx="9">
                  <c:v>100.1</c:v>
                </c:pt>
                <c:pt idx="10">
                  <c:v>100.2</c:v>
                </c:pt>
                <c:pt idx="11">
                  <c:v>104.2</c:v>
                </c:pt>
                <c:pt idx="12">
                  <c:v>104.6</c:v>
                </c:pt>
                <c:pt idx="13">
                  <c:v>110.3</c:v>
                </c:pt>
                <c:pt idx="14">
                  <c:v>110.4</c:v>
                </c:pt>
                <c:pt idx="15">
                  <c:v>110.5</c:v>
                </c:pt>
                <c:pt idx="16">
                  <c:v>110.7</c:v>
                </c:pt>
                <c:pt idx="17">
                  <c:v>111.2</c:v>
                </c:pt>
                <c:pt idx="18">
                  <c:v>111.2</c:v>
                </c:pt>
                <c:pt idx="19">
                  <c:v>111.2</c:v>
                </c:pt>
                <c:pt idx="20">
                  <c:v>111.2</c:v>
                </c:pt>
                <c:pt idx="21">
                  <c:v>111.2</c:v>
                </c:pt>
                <c:pt idx="22">
                  <c:v>111.2</c:v>
                </c:pt>
                <c:pt idx="23">
                  <c:v>111.2</c:v>
                </c:pt>
                <c:pt idx="24">
                  <c:v>111.2</c:v>
                </c:pt>
                <c:pt idx="25">
                  <c:v>111.2</c:v>
                </c:pt>
              </c:numCache>
            </c:numRef>
          </c:val>
          <c:smooth val="0"/>
          <c:extLst>
            <c:ext xmlns:c16="http://schemas.microsoft.com/office/drawing/2014/chart" uri="{C3380CC4-5D6E-409C-BE32-E72D297353CC}">
              <c16:uniqueId val="{00000000-F794-411F-BC25-567D8CE31ABE}"/>
            </c:ext>
          </c:extLst>
        </c:ser>
        <c:ser>
          <c:idx val="1"/>
          <c:order val="1"/>
          <c:tx>
            <c:strRef>
              <c:f>'Table 5.1a'!$A$5</c:f>
              <c:strCache>
                <c:ptCount val="1"/>
                <c:pt idx="0">
                  <c:v>SAC</c:v>
                </c:pt>
              </c:strCache>
            </c:strRef>
          </c:tx>
          <c:spPr>
            <a:ln w="28575" cap="rnd">
              <a:solidFill>
                <a:srgbClr val="000000"/>
              </a:solidFill>
              <a:round/>
            </a:ln>
            <a:effectLst/>
          </c:spPr>
          <c:marker>
            <c:symbol val="none"/>
          </c:marker>
          <c:cat>
            <c:strRef>
              <c:f>('Table 5.1a'!$B$3:$N$3,'Table 5.1a'!$B$9:$N$9)</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5.1a'!$B$5:$N$5,'Table 5.1a'!$B$11:$N$11)</c:f>
              <c:numCache>
                <c:formatCode>0.0</c:formatCode>
                <c:ptCount val="26"/>
                <c:pt idx="0">
                  <c:v>62.1</c:v>
                </c:pt>
                <c:pt idx="1">
                  <c:v>64.599999999999994</c:v>
                </c:pt>
                <c:pt idx="2">
                  <c:v>64.599999999999994</c:v>
                </c:pt>
                <c:pt idx="3">
                  <c:v>65.099999999999994</c:v>
                </c:pt>
                <c:pt idx="4">
                  <c:v>65.900000000000006</c:v>
                </c:pt>
                <c:pt idx="5">
                  <c:v>66.400000000000006</c:v>
                </c:pt>
                <c:pt idx="6">
                  <c:v>66.400000000000006</c:v>
                </c:pt>
                <c:pt idx="7">
                  <c:v>66.400000000000006</c:v>
                </c:pt>
                <c:pt idx="8">
                  <c:v>66.400000000000006</c:v>
                </c:pt>
                <c:pt idx="9">
                  <c:v>67.3</c:v>
                </c:pt>
                <c:pt idx="10">
                  <c:v>67.599999999999994</c:v>
                </c:pt>
                <c:pt idx="11">
                  <c:v>85.9</c:v>
                </c:pt>
                <c:pt idx="12">
                  <c:v>85.9</c:v>
                </c:pt>
                <c:pt idx="13">
                  <c:v>85.9</c:v>
                </c:pt>
                <c:pt idx="14">
                  <c:v>85.9</c:v>
                </c:pt>
                <c:pt idx="15">
                  <c:v>85.9</c:v>
                </c:pt>
                <c:pt idx="16">
                  <c:v>85.9</c:v>
                </c:pt>
                <c:pt idx="17">
                  <c:v>246.3</c:v>
                </c:pt>
                <c:pt idx="18">
                  <c:v>246.3</c:v>
                </c:pt>
                <c:pt idx="19">
                  <c:v>246.3</c:v>
                </c:pt>
                <c:pt idx="20">
                  <c:v>246.3</c:v>
                </c:pt>
                <c:pt idx="21">
                  <c:v>246.3</c:v>
                </c:pt>
                <c:pt idx="22">
                  <c:v>246.3</c:v>
                </c:pt>
                <c:pt idx="23">
                  <c:v>246.3</c:v>
                </c:pt>
                <c:pt idx="24">
                  <c:v>246.3</c:v>
                </c:pt>
                <c:pt idx="25">
                  <c:v>246.3</c:v>
                </c:pt>
              </c:numCache>
            </c:numRef>
          </c:val>
          <c:smooth val="0"/>
          <c:extLst>
            <c:ext xmlns:c16="http://schemas.microsoft.com/office/drawing/2014/chart" uri="{C3380CC4-5D6E-409C-BE32-E72D297353CC}">
              <c16:uniqueId val="{00000001-F794-411F-BC25-567D8CE31ABE}"/>
            </c:ext>
          </c:extLst>
        </c:ser>
        <c:ser>
          <c:idx val="2"/>
          <c:order val="2"/>
          <c:tx>
            <c:strRef>
              <c:f>'Table 5.1a'!$A$6</c:f>
              <c:strCache>
                <c:ptCount val="1"/>
                <c:pt idx="0">
                  <c:v>SPA</c:v>
                </c:pt>
              </c:strCache>
            </c:strRef>
          </c:tx>
          <c:spPr>
            <a:ln w="28575" cap="rnd">
              <a:solidFill>
                <a:srgbClr val="08519C"/>
              </a:solidFill>
              <a:round/>
            </a:ln>
            <a:effectLst/>
          </c:spPr>
          <c:marker>
            <c:symbol val="none"/>
          </c:marker>
          <c:cat>
            <c:strRef>
              <c:f>('Table 5.1a'!$B$3:$N$3,'Table 5.1a'!$B$9:$N$9)</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5.1a'!$B$6:$N$6,'Table 5.1a'!$B$12:$N$12)</c:f>
              <c:numCache>
                <c:formatCode>0.0</c:formatCode>
                <c:ptCount val="26"/>
                <c:pt idx="0">
                  <c:v>71.3</c:v>
                </c:pt>
                <c:pt idx="1">
                  <c:v>71.3</c:v>
                </c:pt>
                <c:pt idx="2">
                  <c:v>72.8</c:v>
                </c:pt>
                <c:pt idx="3">
                  <c:v>72.8</c:v>
                </c:pt>
                <c:pt idx="4">
                  <c:v>72.8</c:v>
                </c:pt>
                <c:pt idx="5">
                  <c:v>108.8</c:v>
                </c:pt>
                <c:pt idx="6">
                  <c:v>108.8</c:v>
                </c:pt>
                <c:pt idx="7">
                  <c:v>108.8</c:v>
                </c:pt>
                <c:pt idx="8">
                  <c:v>114.6</c:v>
                </c:pt>
                <c:pt idx="9">
                  <c:v>114.6</c:v>
                </c:pt>
                <c:pt idx="10">
                  <c:v>114.6</c:v>
                </c:pt>
                <c:pt idx="11">
                  <c:v>114.6</c:v>
                </c:pt>
                <c:pt idx="12">
                  <c:v>114.6</c:v>
                </c:pt>
                <c:pt idx="13">
                  <c:v>114.6</c:v>
                </c:pt>
                <c:pt idx="14">
                  <c:v>114.6</c:v>
                </c:pt>
                <c:pt idx="15">
                  <c:v>114.6</c:v>
                </c:pt>
                <c:pt idx="16">
                  <c:v>114.6</c:v>
                </c:pt>
                <c:pt idx="17">
                  <c:v>114.6</c:v>
                </c:pt>
                <c:pt idx="18">
                  <c:v>114.6</c:v>
                </c:pt>
                <c:pt idx="19">
                  <c:v>114.6</c:v>
                </c:pt>
                <c:pt idx="20">
                  <c:v>114.6</c:v>
                </c:pt>
                <c:pt idx="21">
                  <c:v>114.6</c:v>
                </c:pt>
                <c:pt idx="22">
                  <c:v>114.6</c:v>
                </c:pt>
                <c:pt idx="23">
                  <c:v>114.6</c:v>
                </c:pt>
                <c:pt idx="24">
                  <c:v>114.6</c:v>
                </c:pt>
                <c:pt idx="25">
                  <c:v>114.6</c:v>
                </c:pt>
              </c:numCache>
            </c:numRef>
          </c:val>
          <c:smooth val="0"/>
          <c:extLst>
            <c:ext xmlns:c16="http://schemas.microsoft.com/office/drawing/2014/chart" uri="{C3380CC4-5D6E-409C-BE32-E72D297353CC}">
              <c16:uniqueId val="{00000002-F794-411F-BC25-567D8CE31ABE}"/>
            </c:ext>
          </c:extLst>
        </c:ser>
        <c:ser>
          <c:idx val="3"/>
          <c:order val="3"/>
          <c:tx>
            <c:strRef>
              <c:f>'Table 5.1a'!$A$7</c:f>
              <c:strCache>
                <c:ptCount val="1"/>
                <c:pt idx="0">
                  <c:v>Ramsar</c:v>
                </c:pt>
              </c:strCache>
            </c:strRef>
          </c:tx>
          <c:spPr>
            <a:ln w="28575" cap="rnd">
              <a:solidFill>
                <a:srgbClr val="6BAED6"/>
              </a:solidFill>
              <a:round/>
            </a:ln>
            <a:effectLst/>
          </c:spPr>
          <c:marker>
            <c:symbol val="none"/>
          </c:marker>
          <c:cat>
            <c:strRef>
              <c:f>('Table 5.1a'!$B$3:$N$3,'Table 5.1a'!$B$9:$N$9)</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5.1a'!$B$7:$N$7,'Table 5.1a'!$B$13:$N$13)</c:f>
              <c:numCache>
                <c:formatCode>0.0</c:formatCode>
                <c:ptCount val="26"/>
                <c:pt idx="0">
                  <c:v>76.099999999999994</c:v>
                </c:pt>
                <c:pt idx="1">
                  <c:v>76.099999999999994</c:v>
                </c:pt>
                <c:pt idx="2">
                  <c:v>76.2</c:v>
                </c:pt>
                <c:pt idx="3">
                  <c:v>76.2</c:v>
                </c:pt>
                <c:pt idx="4">
                  <c:v>76.2</c:v>
                </c:pt>
                <c:pt idx="5">
                  <c:v>77.400000000000006</c:v>
                </c:pt>
                <c:pt idx="6">
                  <c:v>77.5</c:v>
                </c:pt>
                <c:pt idx="7">
                  <c:v>77.5</c:v>
                </c:pt>
                <c:pt idx="8">
                  <c:v>77.7</c:v>
                </c:pt>
                <c:pt idx="9">
                  <c:v>77.7</c:v>
                </c:pt>
                <c:pt idx="10">
                  <c:v>77.7</c:v>
                </c:pt>
                <c:pt idx="11">
                  <c:v>77.7</c:v>
                </c:pt>
                <c:pt idx="12">
                  <c:v>77.7</c:v>
                </c:pt>
                <c:pt idx="13">
                  <c:v>77.7</c:v>
                </c:pt>
                <c:pt idx="14">
                  <c:v>77.7</c:v>
                </c:pt>
                <c:pt idx="15">
                  <c:v>77.7</c:v>
                </c:pt>
                <c:pt idx="16">
                  <c:v>77.7</c:v>
                </c:pt>
                <c:pt idx="17">
                  <c:v>77.7</c:v>
                </c:pt>
                <c:pt idx="18">
                  <c:v>77.7</c:v>
                </c:pt>
                <c:pt idx="19">
                  <c:v>77.7</c:v>
                </c:pt>
                <c:pt idx="20">
                  <c:v>77.7</c:v>
                </c:pt>
                <c:pt idx="21">
                  <c:v>77.7</c:v>
                </c:pt>
                <c:pt idx="22">
                  <c:v>77.7</c:v>
                </c:pt>
                <c:pt idx="23">
                  <c:v>77.7</c:v>
                </c:pt>
                <c:pt idx="24">
                  <c:v>77.7</c:v>
                </c:pt>
                <c:pt idx="25">
                  <c:v>77.7</c:v>
                </c:pt>
              </c:numCache>
            </c:numRef>
          </c:val>
          <c:smooth val="0"/>
          <c:extLst>
            <c:ext xmlns:c16="http://schemas.microsoft.com/office/drawing/2014/chart" uri="{C3380CC4-5D6E-409C-BE32-E72D297353CC}">
              <c16:uniqueId val="{00000003-F794-411F-BC25-567D8CE31ABE}"/>
            </c:ext>
          </c:extLst>
        </c:ser>
        <c:ser>
          <c:idx val="4"/>
          <c:order val="4"/>
          <c:tx>
            <c:strRef>
              <c:f>'Table 5.1a'!$A$14</c:f>
              <c:strCache>
                <c:ptCount val="1"/>
                <c:pt idx="0">
                  <c:v>MCZ</c:v>
                </c:pt>
              </c:strCache>
            </c:strRef>
          </c:tx>
          <c:spPr>
            <a:ln w="28575" cap="rnd">
              <a:solidFill>
                <a:srgbClr val="4472C4"/>
              </a:solidFill>
              <a:round/>
            </a:ln>
            <a:effectLst/>
          </c:spPr>
          <c:marker>
            <c:symbol val="none"/>
          </c:marker>
          <c:cat>
            <c:strRef>
              <c:f>('Table 5.1a'!$B$3:$N$3,'Table 5.1a'!$B$9:$N$9)</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5.1a'!$B$8:$N$8,'Table 5.1a'!$B$14:$N$14)</c:f>
              <c:numCache>
                <c:formatCode>General</c:formatCode>
                <c:ptCount val="26"/>
                <c:pt idx="13" formatCode="0.0">
                  <c:v>16.5</c:v>
                </c:pt>
                <c:pt idx="14" formatCode="0.0">
                  <c:v>16.5</c:v>
                </c:pt>
                <c:pt idx="15" formatCode="0.0">
                  <c:v>16.5</c:v>
                </c:pt>
                <c:pt idx="16" formatCode="0.0">
                  <c:v>26.2</c:v>
                </c:pt>
                <c:pt idx="17" formatCode="0.0">
                  <c:v>26.2</c:v>
                </c:pt>
                <c:pt idx="18" formatCode="0.0">
                  <c:v>26.2</c:v>
                </c:pt>
                <c:pt idx="19" formatCode="0.0">
                  <c:v>26.2</c:v>
                </c:pt>
                <c:pt idx="20" formatCode="0.0">
                  <c:v>26.2</c:v>
                </c:pt>
                <c:pt idx="21" formatCode="0.0">
                  <c:v>26.2</c:v>
                </c:pt>
                <c:pt idx="22" formatCode="0.0">
                  <c:v>26.2</c:v>
                </c:pt>
                <c:pt idx="23" formatCode="0.0">
                  <c:v>26.2</c:v>
                </c:pt>
                <c:pt idx="24" formatCode="0.0">
                  <c:v>26.2</c:v>
                </c:pt>
                <c:pt idx="25" formatCode="0.0">
                  <c:v>26.2</c:v>
                </c:pt>
              </c:numCache>
            </c:numRef>
          </c:val>
          <c:smooth val="0"/>
          <c:extLst>
            <c:ext xmlns:c16="http://schemas.microsoft.com/office/drawing/2014/chart" uri="{C3380CC4-5D6E-409C-BE32-E72D297353CC}">
              <c16:uniqueId val="{00000000-667F-47AE-9ACE-A2811437FFB9}"/>
            </c:ext>
          </c:extLst>
        </c:ser>
        <c:dLbls>
          <c:showLegendKey val="0"/>
          <c:showVal val="0"/>
          <c:showCatName val="0"/>
          <c:showSerName val="0"/>
          <c:showPercent val="0"/>
          <c:showBubbleSize val="0"/>
        </c:dLbls>
        <c:smooth val="0"/>
        <c:axId val="524291688"/>
        <c:axId val="524296784"/>
      </c:lineChart>
      <c:catAx>
        <c:axId val="524291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4296784"/>
        <c:crosses val="autoZero"/>
        <c:auto val="1"/>
        <c:lblAlgn val="ctr"/>
        <c:lblOffset val="100"/>
        <c:tickLblSkip val="2"/>
        <c:tickMarkSkip val="1"/>
        <c:noMultiLvlLbl val="0"/>
      </c:catAx>
      <c:valAx>
        <c:axId val="524296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Thousand hectares</a:t>
                </a:r>
              </a:p>
            </c:rich>
          </c:tx>
          <c:layout>
            <c:manualLayout>
              <c:xMode val="edge"/>
              <c:yMode val="edge"/>
              <c:x val="1.984375E-2"/>
              <c:y val="0.2072512702275735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42916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67256944444442"/>
          <c:y val="0.18588472222222222"/>
          <c:w val="0.54802204861111115"/>
          <c:h val="0.80724548611111124"/>
        </c:manualLayout>
      </c:layout>
      <c:barChart>
        <c:barDir val="bar"/>
        <c:grouping val="clustered"/>
        <c:varyColors val="0"/>
        <c:ser>
          <c:idx val="0"/>
          <c:order val="0"/>
          <c:spPr>
            <a:solidFill>
              <a:srgbClr val="08519C"/>
            </a:solidFill>
            <a:ln>
              <a:solidFill>
                <a:srgbClr val="08519C"/>
              </a:solidFill>
            </a:ln>
          </c:spPr>
          <c:invertIfNegative val="0"/>
          <c:cat>
            <c:strRef>
              <c:extLst>
                <c:ext xmlns:c15="http://schemas.microsoft.com/office/drawing/2012/chart" uri="{02D57815-91ED-43cb-92C2-25804820EDAC}">
                  <c15:fullRef>
                    <c15:sqref>'Table 1.3'!$G$4:$G$11</c15:sqref>
                  </c15:fullRef>
                </c:ext>
              </c:extLst>
              <c:f>'Table 1.3'!$G$4:$G$10</c:f>
              <c:strCache>
                <c:ptCount val="7"/>
                <c:pt idx="0">
                  <c:v>Recycled</c:v>
                </c:pt>
                <c:pt idx="1">
                  <c:v>Reduced food waste</c:v>
                </c:pt>
                <c:pt idx="2">
                  <c:v>Reduced consumption</c:v>
                </c:pt>
                <c:pt idx="3">
                  <c:v>Encouraged biodiversity</c:v>
                </c:pt>
                <c:pt idx="4">
                  <c:v>Organic or sustainable products</c:v>
                </c:pt>
                <c:pt idx="5">
                  <c:v>Reduced car journeys</c:v>
                </c:pt>
                <c:pt idx="6">
                  <c:v>Environment group/organisation</c:v>
                </c:pt>
              </c:strCache>
            </c:strRef>
          </c:cat>
          <c:val>
            <c:numRef>
              <c:extLst>
                <c:ext xmlns:c15="http://schemas.microsoft.com/office/drawing/2012/chart" uri="{02D57815-91ED-43cb-92C2-25804820EDAC}">
                  <c15:fullRef>
                    <c15:sqref>'Table 1.3'!$F$4:$F$11</c15:sqref>
                  </c15:fullRef>
                </c:ext>
              </c:extLst>
              <c:f>'Table 1.3'!$F$4:$F$10</c:f>
              <c:numCache>
                <c:formatCode>#,##0</c:formatCode>
                <c:ptCount val="7"/>
                <c:pt idx="0">
                  <c:v>89</c:v>
                </c:pt>
                <c:pt idx="1">
                  <c:v>66</c:v>
                </c:pt>
                <c:pt idx="2">
                  <c:v>51</c:v>
                </c:pt>
                <c:pt idx="3">
                  <c:v>29</c:v>
                </c:pt>
                <c:pt idx="4">
                  <c:v>26</c:v>
                </c:pt>
                <c:pt idx="5">
                  <c:v>23</c:v>
                </c:pt>
                <c:pt idx="6">
                  <c:v>6</c:v>
                </c:pt>
              </c:numCache>
            </c:numRef>
          </c:val>
          <c:extLst>
            <c:ext xmlns:c16="http://schemas.microsoft.com/office/drawing/2014/chart" uri="{C3380CC4-5D6E-409C-BE32-E72D297353CC}">
              <c16:uniqueId val="{00000000-793B-4231-AA61-1E5217AE3F74}"/>
            </c:ext>
          </c:extLst>
        </c:ser>
        <c:dLbls>
          <c:showLegendKey val="0"/>
          <c:showVal val="0"/>
          <c:showCatName val="0"/>
          <c:showSerName val="0"/>
          <c:showPercent val="0"/>
          <c:showBubbleSize val="0"/>
        </c:dLbls>
        <c:gapWidth val="52"/>
        <c:axId val="519458776"/>
        <c:axId val="519459560"/>
      </c:barChart>
      <c:catAx>
        <c:axId val="519458776"/>
        <c:scaling>
          <c:orientation val="maxMin"/>
        </c:scaling>
        <c:delete val="0"/>
        <c:axPos val="l"/>
        <c:numFmt formatCode="@" sourceLinked="0"/>
        <c:majorTickMark val="out"/>
        <c:minorTickMark val="none"/>
        <c:tickLblPos val="nextTo"/>
        <c:txPr>
          <a:bodyPr rot="0"/>
          <a:lstStyle/>
          <a:p>
            <a:pPr>
              <a:defRPr/>
            </a:pPr>
            <a:endParaRPr lang="en-US"/>
          </a:p>
        </c:txPr>
        <c:crossAx val="519459560"/>
        <c:crosses val="autoZero"/>
        <c:auto val="1"/>
        <c:lblAlgn val="ctr"/>
        <c:lblOffset val="100"/>
        <c:noMultiLvlLbl val="0"/>
      </c:catAx>
      <c:valAx>
        <c:axId val="519459560"/>
        <c:scaling>
          <c:orientation val="minMax"/>
        </c:scaling>
        <c:delete val="0"/>
        <c:axPos val="t"/>
        <c:majorGridlines/>
        <c:title>
          <c:tx>
            <c:rich>
              <a:bodyPr/>
              <a:lstStyle/>
              <a:p>
                <a:pPr>
                  <a:defRPr b="0"/>
                </a:pPr>
                <a:r>
                  <a:rPr lang="en-GB" b="0"/>
                  <a:t>Percentage </a:t>
                </a:r>
              </a:p>
            </c:rich>
          </c:tx>
          <c:layout>
            <c:manualLayout>
              <c:xMode val="edge"/>
              <c:yMode val="edge"/>
              <c:x val="0.61985052083333336"/>
              <c:y val="1.9520833333333332E-3"/>
            </c:manualLayout>
          </c:layout>
          <c:overlay val="0"/>
        </c:title>
        <c:numFmt formatCode="#,##0" sourceLinked="1"/>
        <c:majorTickMark val="out"/>
        <c:minorTickMark val="none"/>
        <c:tickLblPos val="nextTo"/>
        <c:crossAx val="519458776"/>
        <c:crosses val="autoZero"/>
        <c:crossBetween val="between"/>
        <c:majorUnit val="20"/>
      </c:valAx>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7390625"/>
          <c:y val="0.16953576388888891"/>
          <c:w val="0.8446314236111111"/>
          <c:h val="0.66296840277777791"/>
        </c:manualLayout>
      </c:layout>
      <c:barChart>
        <c:barDir val="col"/>
        <c:grouping val="percentStacked"/>
        <c:varyColors val="0"/>
        <c:ser>
          <c:idx val="4"/>
          <c:order val="0"/>
          <c:tx>
            <c:strRef>
              <c:f>'Table 5.2a'!$A$4</c:f>
              <c:strCache>
                <c:ptCount val="1"/>
                <c:pt idx="0">
                  <c:v>Favourable</c:v>
                </c:pt>
              </c:strCache>
            </c:strRef>
          </c:tx>
          <c:spPr>
            <a:solidFill>
              <a:srgbClr val="254061"/>
            </a:solidFill>
            <a:ln>
              <a:solidFill>
                <a:srgbClr val="254061"/>
              </a:solidFill>
            </a:ln>
          </c:spPr>
          <c:invertIfNegative val="0"/>
          <c:cat>
            <c:strRef>
              <c:f>'Table 5.2a'!$B$3:$J$3</c:f>
              <c:strCache>
                <c:ptCount val="9"/>
                <c:pt idx="0">
                  <c:v>2017/18</c:v>
                </c:pt>
                <c:pt idx="1">
                  <c:v>2018/19</c:v>
                </c:pt>
                <c:pt idx="2">
                  <c:v>2019/20</c:v>
                </c:pt>
                <c:pt idx="3">
                  <c:v>2020/21</c:v>
                </c:pt>
                <c:pt idx="4">
                  <c:v>2021/22</c:v>
                </c:pt>
                <c:pt idx="5">
                  <c:v>2022/23</c:v>
                </c:pt>
                <c:pt idx="6">
                  <c:v>2023/24</c:v>
                </c:pt>
                <c:pt idx="7">
                  <c:v>2024/25</c:v>
                </c:pt>
                <c:pt idx="8">
                  <c:v>2025/26</c:v>
                </c:pt>
              </c:strCache>
            </c:strRef>
          </c:cat>
          <c:val>
            <c:numRef>
              <c:f>'Table 5.2a'!$B$4:$J$4</c:f>
              <c:numCache>
                <c:formatCode>#,##0</c:formatCode>
                <c:ptCount val="9"/>
                <c:pt idx="0">
                  <c:v>750</c:v>
                </c:pt>
                <c:pt idx="1">
                  <c:v>738</c:v>
                </c:pt>
                <c:pt idx="2">
                  <c:v>750</c:v>
                </c:pt>
                <c:pt idx="3">
                  <c:v>753</c:v>
                </c:pt>
                <c:pt idx="4">
                  <c:v>749</c:v>
                </c:pt>
                <c:pt idx="5">
                  <c:v>761</c:v>
                </c:pt>
                <c:pt idx="6">
                  <c:v>764</c:v>
                </c:pt>
                <c:pt idx="7">
                  <c:v>768</c:v>
                </c:pt>
                <c:pt idx="8">
                  <c:v>810</c:v>
                </c:pt>
              </c:numCache>
            </c:numRef>
          </c:val>
          <c:extLst>
            <c:ext xmlns:c16="http://schemas.microsoft.com/office/drawing/2014/chart" uri="{C3380CC4-5D6E-409C-BE32-E72D297353CC}">
              <c16:uniqueId val="{00000000-C225-4812-96BB-6248BD4F392E}"/>
            </c:ext>
          </c:extLst>
        </c:ser>
        <c:ser>
          <c:idx val="5"/>
          <c:order val="1"/>
          <c:tx>
            <c:strRef>
              <c:f>'Table 5.2a'!$A$5</c:f>
              <c:strCache>
                <c:ptCount val="1"/>
                <c:pt idx="0">
                  <c:v>Unfavourable - recovering</c:v>
                </c:pt>
              </c:strCache>
            </c:strRef>
          </c:tx>
          <c:spPr>
            <a:solidFill>
              <a:srgbClr val="08519C"/>
            </a:solidFill>
            <a:ln>
              <a:solidFill>
                <a:srgbClr val="08519C"/>
              </a:solidFill>
            </a:ln>
          </c:spPr>
          <c:invertIfNegative val="0"/>
          <c:cat>
            <c:strRef>
              <c:f>'Table 5.2a'!$B$3:$J$3</c:f>
              <c:strCache>
                <c:ptCount val="9"/>
                <c:pt idx="0">
                  <c:v>2017/18</c:v>
                </c:pt>
                <c:pt idx="1">
                  <c:v>2018/19</c:v>
                </c:pt>
                <c:pt idx="2">
                  <c:v>2019/20</c:v>
                </c:pt>
                <c:pt idx="3">
                  <c:v>2020/21</c:v>
                </c:pt>
                <c:pt idx="4">
                  <c:v>2021/22</c:v>
                </c:pt>
                <c:pt idx="5">
                  <c:v>2022/23</c:v>
                </c:pt>
                <c:pt idx="6">
                  <c:v>2023/24</c:v>
                </c:pt>
                <c:pt idx="7">
                  <c:v>2024/25</c:v>
                </c:pt>
                <c:pt idx="8">
                  <c:v>2025/26</c:v>
                </c:pt>
              </c:strCache>
            </c:strRef>
          </c:cat>
          <c:val>
            <c:numRef>
              <c:f>'Table 5.2a'!$B$5:$J$5</c:f>
              <c:numCache>
                <c:formatCode>General</c:formatCode>
                <c:ptCount val="9"/>
                <c:pt idx="0">
                  <c:v>37</c:v>
                </c:pt>
                <c:pt idx="1">
                  <c:v>38</c:v>
                </c:pt>
                <c:pt idx="2">
                  <c:v>43</c:v>
                </c:pt>
                <c:pt idx="3">
                  <c:v>43</c:v>
                </c:pt>
                <c:pt idx="4">
                  <c:v>42</c:v>
                </c:pt>
                <c:pt idx="5">
                  <c:v>41</c:v>
                </c:pt>
                <c:pt idx="6">
                  <c:v>41</c:v>
                </c:pt>
                <c:pt idx="7">
                  <c:v>35</c:v>
                </c:pt>
                <c:pt idx="8">
                  <c:v>35</c:v>
                </c:pt>
              </c:numCache>
            </c:numRef>
          </c:val>
          <c:extLst>
            <c:ext xmlns:c16="http://schemas.microsoft.com/office/drawing/2014/chart" uri="{C3380CC4-5D6E-409C-BE32-E72D297353CC}">
              <c16:uniqueId val="{00000001-C225-4812-96BB-6248BD4F392E}"/>
            </c:ext>
          </c:extLst>
        </c:ser>
        <c:ser>
          <c:idx val="6"/>
          <c:order val="2"/>
          <c:tx>
            <c:strRef>
              <c:f>'Table 5.2a'!$A$6</c:f>
              <c:strCache>
                <c:ptCount val="1"/>
                <c:pt idx="0">
                  <c:v>Unfavourable </c:v>
                </c:pt>
              </c:strCache>
            </c:strRef>
          </c:tx>
          <c:spPr>
            <a:solidFill>
              <a:srgbClr val="6BAED6"/>
            </a:solidFill>
            <a:ln>
              <a:solidFill>
                <a:srgbClr val="6BAED6"/>
              </a:solidFill>
            </a:ln>
          </c:spPr>
          <c:invertIfNegative val="0"/>
          <c:cat>
            <c:strRef>
              <c:f>'Table 5.2a'!$B$3:$J$3</c:f>
              <c:strCache>
                <c:ptCount val="9"/>
                <c:pt idx="0">
                  <c:v>2017/18</c:v>
                </c:pt>
                <c:pt idx="1">
                  <c:v>2018/19</c:v>
                </c:pt>
                <c:pt idx="2">
                  <c:v>2019/20</c:v>
                </c:pt>
                <c:pt idx="3">
                  <c:v>2020/21</c:v>
                </c:pt>
                <c:pt idx="4">
                  <c:v>2021/22</c:v>
                </c:pt>
                <c:pt idx="5">
                  <c:v>2022/23</c:v>
                </c:pt>
                <c:pt idx="6">
                  <c:v>2023/24</c:v>
                </c:pt>
                <c:pt idx="7">
                  <c:v>2024/25</c:v>
                </c:pt>
                <c:pt idx="8">
                  <c:v>2025/26</c:v>
                </c:pt>
              </c:strCache>
            </c:strRef>
          </c:cat>
          <c:val>
            <c:numRef>
              <c:f>'Table 5.2a'!$B$6:$J$6</c:f>
              <c:numCache>
                <c:formatCode>General</c:formatCode>
                <c:ptCount val="9"/>
                <c:pt idx="0">
                  <c:v>418</c:v>
                </c:pt>
                <c:pt idx="1">
                  <c:v>477</c:v>
                </c:pt>
                <c:pt idx="2">
                  <c:v>474</c:v>
                </c:pt>
                <c:pt idx="3">
                  <c:v>478</c:v>
                </c:pt>
                <c:pt idx="4">
                  <c:v>487</c:v>
                </c:pt>
                <c:pt idx="5">
                  <c:v>497</c:v>
                </c:pt>
                <c:pt idx="6">
                  <c:v>504</c:v>
                </c:pt>
                <c:pt idx="7">
                  <c:v>543</c:v>
                </c:pt>
                <c:pt idx="8">
                  <c:v>581</c:v>
                </c:pt>
              </c:numCache>
            </c:numRef>
          </c:val>
          <c:extLst>
            <c:ext xmlns:c16="http://schemas.microsoft.com/office/drawing/2014/chart" uri="{C3380CC4-5D6E-409C-BE32-E72D297353CC}">
              <c16:uniqueId val="{00000002-C225-4812-96BB-6248BD4F392E}"/>
            </c:ext>
          </c:extLst>
        </c:ser>
        <c:ser>
          <c:idx val="0"/>
          <c:order val="3"/>
          <c:tx>
            <c:strRef>
              <c:f>'Table 5.2a'!$A$7</c:f>
              <c:strCache>
                <c:ptCount val="1"/>
                <c:pt idx="0">
                  <c:v>Destroyed</c:v>
                </c:pt>
              </c:strCache>
            </c:strRef>
          </c:tx>
          <c:spPr>
            <a:solidFill>
              <a:srgbClr val="BDD7E7"/>
            </a:solidFill>
            <a:ln>
              <a:solidFill>
                <a:srgbClr val="BDD7E7"/>
              </a:solidFill>
            </a:ln>
          </c:spPr>
          <c:invertIfNegative val="0"/>
          <c:cat>
            <c:strRef>
              <c:f>'Table 5.2a'!$B$3:$J$3</c:f>
              <c:strCache>
                <c:ptCount val="9"/>
                <c:pt idx="0">
                  <c:v>2017/18</c:v>
                </c:pt>
                <c:pt idx="1">
                  <c:v>2018/19</c:v>
                </c:pt>
                <c:pt idx="2">
                  <c:v>2019/20</c:v>
                </c:pt>
                <c:pt idx="3">
                  <c:v>2020/21</c:v>
                </c:pt>
                <c:pt idx="4">
                  <c:v>2021/22</c:v>
                </c:pt>
                <c:pt idx="5">
                  <c:v>2022/23</c:v>
                </c:pt>
                <c:pt idx="6">
                  <c:v>2023/24</c:v>
                </c:pt>
                <c:pt idx="7">
                  <c:v>2024/25</c:v>
                </c:pt>
                <c:pt idx="8">
                  <c:v>2025/26</c:v>
                </c:pt>
              </c:strCache>
            </c:strRef>
          </c:cat>
          <c:val>
            <c:numRef>
              <c:f>'Table 5.2a'!$B$7:$J$7</c:f>
              <c:numCache>
                <c:formatCode>General</c:formatCode>
                <c:ptCount val="9"/>
                <c:pt idx="0">
                  <c:v>5</c:v>
                </c:pt>
                <c:pt idx="1">
                  <c:v>5</c:v>
                </c:pt>
                <c:pt idx="2">
                  <c:v>5</c:v>
                </c:pt>
                <c:pt idx="3">
                  <c:v>5</c:v>
                </c:pt>
                <c:pt idx="4">
                  <c:v>5</c:v>
                </c:pt>
                <c:pt idx="5">
                  <c:v>5</c:v>
                </c:pt>
                <c:pt idx="6">
                  <c:v>5</c:v>
                </c:pt>
                <c:pt idx="7">
                  <c:v>5</c:v>
                </c:pt>
                <c:pt idx="8">
                  <c:v>6</c:v>
                </c:pt>
              </c:numCache>
            </c:numRef>
          </c:val>
          <c:extLst>
            <c:ext xmlns:c16="http://schemas.microsoft.com/office/drawing/2014/chart" uri="{C3380CC4-5D6E-409C-BE32-E72D297353CC}">
              <c16:uniqueId val="{00000000-A14E-4A13-B877-47F18F2C01D6}"/>
            </c:ext>
          </c:extLst>
        </c:ser>
        <c:ser>
          <c:idx val="1"/>
          <c:order val="4"/>
          <c:tx>
            <c:strRef>
              <c:f>'Table 5.2a'!$A$8</c:f>
              <c:strCache>
                <c:ptCount val="1"/>
                <c:pt idx="0">
                  <c:v>Not Assessed</c:v>
                </c:pt>
              </c:strCache>
            </c:strRef>
          </c:tx>
          <c:spPr>
            <a:solidFill>
              <a:schemeClr val="bg1">
                <a:lumMod val="85000"/>
              </a:schemeClr>
            </a:solidFill>
            <a:ln>
              <a:solidFill>
                <a:schemeClr val="bg1">
                  <a:lumMod val="85000"/>
                </a:schemeClr>
              </a:solidFill>
            </a:ln>
          </c:spPr>
          <c:invertIfNegative val="0"/>
          <c:cat>
            <c:strRef>
              <c:f>'Table 5.2a'!$B$3:$J$3</c:f>
              <c:strCache>
                <c:ptCount val="9"/>
                <c:pt idx="0">
                  <c:v>2017/18</c:v>
                </c:pt>
                <c:pt idx="1">
                  <c:v>2018/19</c:v>
                </c:pt>
                <c:pt idx="2">
                  <c:v>2019/20</c:v>
                </c:pt>
                <c:pt idx="3">
                  <c:v>2020/21</c:v>
                </c:pt>
                <c:pt idx="4">
                  <c:v>2021/22</c:v>
                </c:pt>
                <c:pt idx="5">
                  <c:v>2022/23</c:v>
                </c:pt>
                <c:pt idx="6">
                  <c:v>2023/24</c:v>
                </c:pt>
                <c:pt idx="7">
                  <c:v>2024/25</c:v>
                </c:pt>
                <c:pt idx="8">
                  <c:v>2025/26</c:v>
                </c:pt>
              </c:strCache>
            </c:strRef>
          </c:cat>
          <c:val>
            <c:numRef>
              <c:f>'Table 5.2a'!$B$8:$J$8</c:f>
              <c:numCache>
                <c:formatCode>General</c:formatCode>
                <c:ptCount val="9"/>
                <c:pt idx="0">
                  <c:v>148</c:v>
                </c:pt>
                <c:pt idx="1">
                  <c:v>111</c:v>
                </c:pt>
                <c:pt idx="2">
                  <c:v>97</c:v>
                </c:pt>
                <c:pt idx="3">
                  <c:v>90</c:v>
                </c:pt>
                <c:pt idx="4">
                  <c:v>86</c:v>
                </c:pt>
                <c:pt idx="5">
                  <c:v>81</c:v>
                </c:pt>
                <c:pt idx="6">
                  <c:v>72</c:v>
                </c:pt>
                <c:pt idx="7">
                  <c:v>63</c:v>
                </c:pt>
                <c:pt idx="8">
                  <c:v>127</c:v>
                </c:pt>
              </c:numCache>
            </c:numRef>
          </c:val>
          <c:extLst>
            <c:ext xmlns:c16="http://schemas.microsoft.com/office/drawing/2014/chart" uri="{C3380CC4-5D6E-409C-BE32-E72D297353CC}">
              <c16:uniqueId val="{00000001-A14E-4A13-B877-47F18F2C01D6}"/>
            </c:ext>
          </c:extLst>
        </c:ser>
        <c:dLbls>
          <c:showLegendKey val="0"/>
          <c:showVal val="0"/>
          <c:showCatName val="0"/>
          <c:showSerName val="0"/>
          <c:showPercent val="0"/>
          <c:showBubbleSize val="0"/>
        </c:dLbls>
        <c:gapWidth val="150"/>
        <c:overlap val="100"/>
        <c:axId val="524292080"/>
        <c:axId val="524297176"/>
      </c:barChart>
      <c:catAx>
        <c:axId val="524292080"/>
        <c:scaling>
          <c:orientation val="minMax"/>
        </c:scaling>
        <c:delete val="0"/>
        <c:axPos val="b"/>
        <c:numFmt formatCode="General" sourceLinked="1"/>
        <c:majorTickMark val="out"/>
        <c:minorTickMark val="none"/>
        <c:tickLblPos val="nextTo"/>
        <c:spPr>
          <a:ln w="3175">
            <a:solidFill>
              <a:schemeClr val="tx1"/>
            </a:solidFill>
          </a:ln>
        </c:spPr>
        <c:txPr>
          <a:bodyPr rot="5400000" vert="horz" anchor="ctr" anchorCtr="0"/>
          <a:lstStyle/>
          <a:p>
            <a:pPr>
              <a:defRPr sz="1200">
                <a:latin typeface="Arial" panose="020B0604020202020204" pitchFamily="34" charset="0"/>
                <a:cs typeface="Arial" panose="020B0604020202020204" pitchFamily="34" charset="0"/>
              </a:defRPr>
            </a:pPr>
            <a:endParaRPr lang="en-US"/>
          </a:p>
        </c:txPr>
        <c:crossAx val="524297176"/>
        <c:crosses val="autoZero"/>
        <c:auto val="1"/>
        <c:lblAlgn val="ctr"/>
        <c:lblOffset val="100"/>
        <c:noMultiLvlLbl val="0"/>
      </c:catAx>
      <c:valAx>
        <c:axId val="524297176"/>
        <c:scaling>
          <c:orientation val="minMax"/>
        </c:scaling>
        <c:delete val="0"/>
        <c:axPos val="l"/>
        <c:majorGridlines>
          <c:spPr>
            <a:ln w="3175">
              <a:solidFill>
                <a:schemeClr val="bg1">
                  <a:lumMod val="85000"/>
                </a:schemeClr>
              </a:solidFill>
            </a:ln>
          </c:spPr>
        </c:majorGridlines>
        <c:title>
          <c:tx>
            <c:rich>
              <a:bodyPr/>
              <a:lstStyle/>
              <a:p>
                <a:pPr>
                  <a:defRPr/>
                </a:pPr>
                <a:r>
                  <a:rPr lang="en-GB"/>
                  <a:t>Percentage</a:t>
                </a:r>
              </a:p>
            </c:rich>
          </c:tx>
          <c:layout>
            <c:manualLayout>
              <c:xMode val="edge"/>
              <c:yMode val="edge"/>
              <c:x val="3.5104166666666671E-4"/>
              <c:y val="0.37829618055555553"/>
            </c:manualLayout>
          </c:layout>
          <c:overlay val="0"/>
        </c:title>
        <c:numFmt formatCode="0%" sourceLinked="1"/>
        <c:majorTickMark val="out"/>
        <c:minorTickMark val="none"/>
        <c:tickLblPos val="nextTo"/>
        <c:spPr>
          <a:ln w="3175">
            <a:solidFill>
              <a:schemeClr val="tx1"/>
            </a:solidFill>
          </a:ln>
        </c:spPr>
        <c:txPr>
          <a:bodyPr rot="0" vert="horz"/>
          <a:lstStyle/>
          <a:p>
            <a:pPr>
              <a:defRPr/>
            </a:pPr>
            <a:endParaRPr lang="en-US"/>
          </a:p>
        </c:txPr>
        <c:crossAx val="524292080"/>
        <c:crosses val="autoZero"/>
        <c:crossBetween val="between"/>
      </c:valAx>
    </c:plotArea>
    <c:legend>
      <c:legendPos val="t"/>
      <c:layout>
        <c:manualLayout>
          <c:xMode val="edge"/>
          <c:yMode val="edge"/>
          <c:x val="0.11511354166666667"/>
          <c:y val="1.0052083333333334E-3"/>
          <c:w val="0.87599097222222233"/>
          <c:h val="0.1690145833333333"/>
        </c:manualLayout>
      </c:layout>
      <c:overlay val="0"/>
    </c:legend>
    <c:plotVisOnly val="1"/>
    <c:dispBlanksAs val="gap"/>
    <c:showDLblsOverMax val="0"/>
  </c:chart>
  <c:spPr>
    <a:ln>
      <a:noFill/>
    </a:ln>
  </c:spPr>
  <c:txPr>
    <a:bodyPr/>
    <a:lstStyle/>
    <a:p>
      <a:pPr>
        <a:defRPr sz="120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5190972222223"/>
          <c:y val="4.0119633600268885E-2"/>
          <c:w val="0.89104809027777776"/>
          <c:h val="0.76163298611111108"/>
        </c:manualLayout>
      </c:layout>
      <c:lineChart>
        <c:grouping val="standard"/>
        <c:varyColors val="0"/>
        <c:ser>
          <c:idx val="0"/>
          <c:order val="0"/>
          <c:tx>
            <c:strRef>
              <c:f>'Table 5.3a'!$Q$8</c:f>
              <c:strCache>
                <c:ptCount val="1"/>
                <c:pt idx="0">
                  <c:v>Unsmoothed</c:v>
                </c:pt>
              </c:strCache>
            </c:strRef>
          </c:tx>
          <c:spPr>
            <a:ln w="25400">
              <a:solidFill>
                <a:srgbClr val="6BAED6"/>
              </a:solidFill>
              <a:prstDash val="solid"/>
            </a:ln>
          </c:spPr>
          <c:marker>
            <c:symbol val="diamond"/>
            <c:size val="6"/>
            <c:spPr>
              <a:solidFill>
                <a:srgbClr val="6BAED6"/>
              </a:solidFill>
              <a:ln>
                <a:solidFill>
                  <a:srgbClr val="6BAED6"/>
                </a:solidFill>
                <a:prstDash val="solid"/>
              </a:ln>
            </c:spPr>
          </c:marker>
          <c:dPt>
            <c:idx val="7"/>
            <c:marker>
              <c:symbol val="none"/>
            </c:marker>
            <c:bubble3D val="0"/>
            <c:extLst>
              <c:ext xmlns:c16="http://schemas.microsoft.com/office/drawing/2014/chart" uri="{C3380CC4-5D6E-409C-BE32-E72D297353CC}">
                <c16:uniqueId val="{00000001-2665-4994-98E6-5C6885A0FC77}"/>
              </c:ext>
            </c:extLst>
          </c:dPt>
          <c:dPt>
            <c:idx val="8"/>
            <c:bubble3D val="0"/>
            <c:extLst>
              <c:ext xmlns:c16="http://schemas.microsoft.com/office/drawing/2014/chart" uri="{C3380CC4-5D6E-409C-BE32-E72D297353CC}">
                <c16:uniqueId val="{00000003-2665-4994-98E6-5C6885A0FC77}"/>
              </c:ext>
            </c:extLst>
          </c:dPt>
          <c:cat>
            <c:strRef>
              <c:f>('Table 5.3a'!$B$3:$P$3,'Table 5.3a'!$B$7:$P$7)</c:f>
              <c:strCach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('Table 5.3a'!$B$4:$P$4,'Table 5.3a'!$B$8:$P$8)</c:f>
              <c:numCache>
                <c:formatCode>0</c:formatCode>
                <c:ptCount val="30"/>
                <c:pt idx="0">
                  <c:v>100</c:v>
                </c:pt>
                <c:pt idx="1">
                  <c:v>119</c:v>
                </c:pt>
                <c:pt idx="2">
                  <c:v>112</c:v>
                </c:pt>
                <c:pt idx="3">
                  <c:v>103</c:v>
                </c:pt>
                <c:pt idx="4">
                  <c:v>136</c:v>
                </c:pt>
                <c:pt idx="6">
                  <c:v>117</c:v>
                </c:pt>
                <c:pt idx="7">
                  <c:v>128</c:v>
                </c:pt>
                <c:pt idx="8">
                  <c:v>106</c:v>
                </c:pt>
                <c:pt idx="9">
                  <c:v>131</c:v>
                </c:pt>
                <c:pt idx="10">
                  <c:v>131</c:v>
                </c:pt>
                <c:pt idx="11">
                  <c:v>124</c:v>
                </c:pt>
                <c:pt idx="12">
                  <c:v>117</c:v>
                </c:pt>
                <c:pt idx="13">
                  <c:v>121</c:v>
                </c:pt>
                <c:pt idx="14">
                  <c:v>118</c:v>
                </c:pt>
                <c:pt idx="15">
                  <c:v>118</c:v>
                </c:pt>
                <c:pt idx="16">
                  <c:v>115</c:v>
                </c:pt>
                <c:pt idx="17">
                  <c:v>111</c:v>
                </c:pt>
                <c:pt idx="18">
                  <c:v>109</c:v>
                </c:pt>
                <c:pt idx="19">
                  <c:v>114</c:v>
                </c:pt>
                <c:pt idx="20">
                  <c:v>112</c:v>
                </c:pt>
                <c:pt idx="21">
                  <c:v>105</c:v>
                </c:pt>
                <c:pt idx="22">
                  <c:v>112</c:v>
                </c:pt>
                <c:pt idx="23">
                  <c:v>98</c:v>
                </c:pt>
                <c:pt idx="24">
                  <c:v>106</c:v>
                </c:pt>
                <c:pt idx="26">
                  <c:v>92</c:v>
                </c:pt>
                <c:pt idx="27">
                  <c:v>95</c:v>
                </c:pt>
                <c:pt idx="28">
                  <c:v>85</c:v>
                </c:pt>
                <c:pt idx="29">
                  <c:v>103</c:v>
                </c:pt>
              </c:numCache>
            </c:numRef>
          </c:val>
          <c:smooth val="0"/>
          <c:extLst>
            <c:ext xmlns:c16="http://schemas.microsoft.com/office/drawing/2014/chart" uri="{C3380CC4-5D6E-409C-BE32-E72D297353CC}">
              <c16:uniqueId val="{00000004-2665-4994-98E6-5C6885A0FC77}"/>
            </c:ext>
          </c:extLst>
        </c:ser>
        <c:ser>
          <c:idx val="1"/>
          <c:order val="1"/>
          <c:tx>
            <c:strRef>
              <c:f>'Table 5.3a'!$Q$9</c:f>
              <c:strCache>
                <c:ptCount val="1"/>
                <c:pt idx="0">
                  <c:v>Smoothed</c:v>
                </c:pt>
              </c:strCache>
            </c:strRef>
          </c:tx>
          <c:spPr>
            <a:ln>
              <a:solidFill>
                <a:srgbClr val="08519C"/>
              </a:solidFill>
            </a:ln>
          </c:spPr>
          <c:marker>
            <c:spPr>
              <a:noFill/>
              <a:ln>
                <a:noFill/>
              </a:ln>
            </c:spPr>
          </c:marker>
          <c:cat>
            <c:strRef>
              <c:f>('Table 5.3a'!$B$3:$P$3,'Table 5.3a'!$B$7:$P$7)</c:f>
              <c:strCach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('Table 5.3a'!$B$5:$P$5,'Table 5.3a'!$B$9:$P$9)</c:f>
              <c:numCache>
                <c:formatCode>0</c:formatCode>
                <c:ptCount val="30"/>
                <c:pt idx="0">
                  <c:v>100</c:v>
                </c:pt>
                <c:pt idx="1">
                  <c:v>110</c:v>
                </c:pt>
                <c:pt idx="2">
                  <c:v>116</c:v>
                </c:pt>
                <c:pt idx="3">
                  <c:v>119</c:v>
                </c:pt>
                <c:pt idx="4">
                  <c:v>122</c:v>
                </c:pt>
                <c:pt idx="5">
                  <c:v>123</c:v>
                </c:pt>
                <c:pt idx="6">
                  <c:v>124</c:v>
                </c:pt>
                <c:pt idx="7">
                  <c:v>124</c:v>
                </c:pt>
                <c:pt idx="8">
                  <c:v>124</c:v>
                </c:pt>
                <c:pt idx="9">
                  <c:v>126</c:v>
                </c:pt>
                <c:pt idx="10">
                  <c:v>127</c:v>
                </c:pt>
                <c:pt idx="11">
                  <c:v>126</c:v>
                </c:pt>
                <c:pt idx="12">
                  <c:v>124</c:v>
                </c:pt>
                <c:pt idx="13">
                  <c:v>122</c:v>
                </c:pt>
                <c:pt idx="14">
                  <c:v>121</c:v>
                </c:pt>
                <c:pt idx="15">
                  <c:v>121</c:v>
                </c:pt>
                <c:pt idx="16">
                  <c:v>118</c:v>
                </c:pt>
                <c:pt idx="17">
                  <c:v>116</c:v>
                </c:pt>
                <c:pt idx="18">
                  <c:v>114</c:v>
                </c:pt>
                <c:pt idx="19">
                  <c:v>113</c:v>
                </c:pt>
                <c:pt idx="20">
                  <c:v>112</c:v>
                </c:pt>
                <c:pt idx="21">
                  <c:v>110</c:v>
                </c:pt>
                <c:pt idx="22">
                  <c:v>107</c:v>
                </c:pt>
                <c:pt idx="23">
                  <c:v>104</c:v>
                </c:pt>
                <c:pt idx="24">
                  <c:v>101</c:v>
                </c:pt>
                <c:pt idx="25">
                  <c:v>100</c:v>
                </c:pt>
                <c:pt idx="26">
                  <c:v>99</c:v>
                </c:pt>
                <c:pt idx="27">
                  <c:v>102</c:v>
                </c:pt>
                <c:pt idx="28">
                  <c:v>102</c:v>
                </c:pt>
                <c:pt idx="29">
                  <c:v>103</c:v>
                </c:pt>
              </c:numCache>
            </c:numRef>
          </c:val>
          <c:smooth val="0"/>
          <c:extLst>
            <c:ext xmlns:c16="http://schemas.microsoft.com/office/drawing/2014/chart" uri="{C3380CC4-5D6E-409C-BE32-E72D297353CC}">
              <c16:uniqueId val="{00000004-0251-4BD4-9D43-80C79218EFA2}"/>
            </c:ext>
          </c:extLst>
        </c:ser>
        <c:dLbls>
          <c:showLegendKey val="0"/>
          <c:showVal val="0"/>
          <c:showCatName val="0"/>
          <c:showSerName val="0"/>
          <c:showPercent val="0"/>
          <c:showBubbleSize val="0"/>
        </c:dLbls>
        <c:marker val="1"/>
        <c:smooth val="0"/>
        <c:axId val="524292864"/>
        <c:axId val="524295216"/>
      </c:lineChart>
      <c:catAx>
        <c:axId val="524292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4295216"/>
        <c:crosses val="autoZero"/>
        <c:auto val="1"/>
        <c:lblAlgn val="ctr"/>
        <c:lblOffset val="100"/>
        <c:tickLblSkip val="1"/>
        <c:tickMarkSkip val="1"/>
        <c:noMultiLvlLbl val="0"/>
      </c:catAx>
      <c:valAx>
        <c:axId val="524295216"/>
        <c:scaling>
          <c:orientation val="minMax"/>
        </c:scaling>
        <c:delete val="0"/>
        <c:axPos val="l"/>
        <c:majorGridlines>
          <c:spPr>
            <a:ln w="3175">
              <a:solidFill>
                <a:srgbClr val="C0C0C0"/>
              </a:solidFill>
              <a:prstDash val="solid"/>
            </a:ln>
          </c:spPr>
        </c:majorGridlines>
        <c:title>
          <c:tx>
            <c:rich>
              <a:bodyPr/>
              <a:lstStyle/>
              <a:p>
                <a:pPr>
                  <a:defRPr/>
                </a:pPr>
                <a:r>
                  <a:rPr lang="en-GB"/>
                  <a:t>Index (1996 = 100)</a:t>
                </a:r>
              </a:p>
            </c:rich>
          </c:tx>
          <c:layout>
            <c:manualLayout>
              <c:xMode val="edge"/>
              <c:yMode val="edge"/>
              <c:x val="3.5104166666666617E-4"/>
              <c:y val="0.1880180555555555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24292864"/>
        <c:crosses val="autoZero"/>
        <c:crossBetween val="between"/>
      </c:valAx>
      <c:spPr>
        <a:noFill/>
        <a:ln w="25400">
          <a:noFill/>
        </a:ln>
      </c:spPr>
    </c:plotArea>
    <c:legend>
      <c:legendPos val="r"/>
      <c:layout>
        <c:manualLayout>
          <c:xMode val="edge"/>
          <c:yMode val="edge"/>
          <c:x val="0.7838236111111111"/>
          <c:y val="4.0172222222222234E-2"/>
          <c:w val="0.21617638888888888"/>
          <c:h val="0.17000277777777781"/>
        </c:manualLayout>
      </c:layout>
      <c:overlay val="0"/>
    </c:legend>
    <c:plotVisOnly val="1"/>
    <c:dispBlanksAs val="gap"/>
    <c:showDLblsOverMax val="0"/>
  </c:chart>
  <c:spPr>
    <a:solidFill>
      <a:sysClr val="window" lastClr="FFFFFF"/>
    </a:solidFill>
    <a:ln w="9525">
      <a:noFill/>
    </a:ln>
  </c:spPr>
  <c:txPr>
    <a:bodyPr/>
    <a:lstStyle/>
    <a:p>
      <a:pPr>
        <a:defRPr sz="1200" b="0" i="0" u="none" strike="noStrike" baseline="0">
          <a:solidFill>
            <a:sysClr val="windowText" lastClr="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92083333333333"/>
          <c:y val="0.21036597222222223"/>
          <c:w val="0.88507916666666664"/>
          <c:h val="0.61367083333333339"/>
        </c:manualLayout>
      </c:layout>
      <c:lineChart>
        <c:grouping val="standard"/>
        <c:varyColors val="0"/>
        <c:ser>
          <c:idx val="0"/>
          <c:order val="0"/>
          <c:tx>
            <c:v>Farmland</c:v>
          </c:tx>
          <c:spPr>
            <a:ln w="25400">
              <a:solidFill>
                <a:srgbClr val="BDD7E7"/>
              </a:solidFill>
              <a:prstDash val="solid"/>
            </a:ln>
          </c:spPr>
          <c:marker>
            <c:spPr>
              <a:noFill/>
              <a:ln w="3175">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5.3b&amp;c'!$B$4:$P$4,'Table 5.3b&amp;c'!$B$12:$O$12)</c:f>
              <c:numCache>
                <c:formatCode>0</c:formatCode>
                <c:ptCount val="29"/>
                <c:pt idx="0">
                  <c:v>100</c:v>
                </c:pt>
                <c:pt idx="1">
                  <c:v>105.3328426069175</c:v>
                </c:pt>
                <c:pt idx="2">
                  <c:v>108.2517169337786</c:v>
                </c:pt>
                <c:pt idx="3">
                  <c:v>110.83649409575921</c:v>
                </c:pt>
                <c:pt idx="4">
                  <c:v>113.7057342100623</c:v>
                </c:pt>
                <c:pt idx="5">
                  <c:v>114.6316258358369</c:v>
                </c:pt>
                <c:pt idx="6">
                  <c:v>114.2257714365392</c:v>
                </c:pt>
                <c:pt idx="7">
                  <c:v>113.651241856879</c:v>
                </c:pt>
                <c:pt idx="8">
                  <c:v>112.9676724729552</c:v>
                </c:pt>
                <c:pt idx="9">
                  <c:v>112.20596097963239</c:v>
                </c:pt>
                <c:pt idx="10">
                  <c:v>110.7581929800879</c:v>
                </c:pt>
                <c:pt idx="11">
                  <c:v>108.583404079362</c:v>
                </c:pt>
                <c:pt idx="12">
                  <c:v>106.3111842325269</c:v>
                </c:pt>
                <c:pt idx="13">
                  <c:v>104.2421731587375</c:v>
                </c:pt>
                <c:pt idx="14">
                  <c:v>101.36196286861239</c:v>
                </c:pt>
                <c:pt idx="15">
                  <c:v>97.851625865463845</c:v>
                </c:pt>
                <c:pt idx="16">
                  <c:v>93.831867250964038</c:v>
                </c:pt>
                <c:pt idx="17">
                  <c:v>89.829652813288831</c:v>
                </c:pt>
                <c:pt idx="18">
                  <c:v>86.276158634941368</c:v>
                </c:pt>
                <c:pt idx="19">
                  <c:v>82.831908129714577</c:v>
                </c:pt>
                <c:pt idx="20">
                  <c:v>79.017417543230408</c:v>
                </c:pt>
                <c:pt idx="21">
                  <c:v>75.190963811120767</c:v>
                </c:pt>
                <c:pt idx="22">
                  <c:v>71.671323383195428</c:v>
                </c:pt>
                <c:pt idx="23">
                  <c:v>69.318149558118606</c:v>
                </c:pt>
                <c:pt idx="24">
                  <c:v>68.171633651094851</c:v>
                </c:pt>
                <c:pt idx="25">
                  <c:v>68.171814795730668</c:v>
                </c:pt>
                <c:pt idx="26">
                  <c:v>69.122760292702978</c:v>
                </c:pt>
                <c:pt idx="27">
                  <c:v>69.94247184758828</c:v>
                </c:pt>
                <c:pt idx="28" formatCode="#,##0_ ;\-#,##0\ ">
                  <c:v>69.465644032695906</c:v>
                </c:pt>
              </c:numCache>
            </c:numRef>
          </c:val>
          <c:smooth val="0"/>
          <c:extLst>
            <c:ext xmlns:c16="http://schemas.microsoft.com/office/drawing/2014/chart" uri="{C3380CC4-5D6E-409C-BE32-E72D297353CC}">
              <c16:uniqueId val="{00000000-1418-4124-9BCF-666DE7AE4892}"/>
            </c:ext>
          </c:extLst>
        </c:ser>
        <c:ser>
          <c:idx val="1"/>
          <c:order val="1"/>
          <c:tx>
            <c:v>Woodland</c:v>
          </c:tx>
          <c:spPr>
            <a:ln>
              <a:solidFill>
                <a:srgbClr val="6BAED6"/>
              </a:solidFill>
              <a:prstDash val="sysDash"/>
            </a:ln>
          </c:spPr>
          <c:marker>
            <c:symbol val="x"/>
            <c:size val="7"/>
            <c:spPr>
              <a:noFill/>
              <a:ln>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5.3b&amp;c'!$B$5:$P$5,'Table 5.3b&amp;c'!$B$13:$O$13)</c:f>
              <c:numCache>
                <c:formatCode>0</c:formatCode>
                <c:ptCount val="29"/>
                <c:pt idx="0">
                  <c:v>100</c:v>
                </c:pt>
                <c:pt idx="1">
                  <c:v>112.6147153336713</c:v>
                </c:pt>
                <c:pt idx="2">
                  <c:v>117.7321977991397</c:v>
                </c:pt>
                <c:pt idx="3">
                  <c:v>118.4778974583886</c:v>
                </c:pt>
                <c:pt idx="4">
                  <c:v>118.1606336105835</c:v>
                </c:pt>
                <c:pt idx="5">
                  <c:v>117.2708305248389</c:v>
                </c:pt>
                <c:pt idx="6">
                  <c:v>116.518087404745</c:v>
                </c:pt>
                <c:pt idx="7">
                  <c:v>116.6297979191978</c:v>
                </c:pt>
                <c:pt idx="8">
                  <c:v>117.8370944004147</c:v>
                </c:pt>
                <c:pt idx="9">
                  <c:v>121.7691904806603</c:v>
                </c:pt>
                <c:pt idx="10">
                  <c:v>125.64372387090199</c:v>
                </c:pt>
                <c:pt idx="11">
                  <c:v>127.2144543489613</c:v>
                </c:pt>
                <c:pt idx="12">
                  <c:v>126.9403179043242</c:v>
                </c:pt>
                <c:pt idx="13">
                  <c:v>126.6558515124993</c:v>
                </c:pt>
                <c:pt idx="14">
                  <c:v>127.3522786932145</c:v>
                </c:pt>
                <c:pt idx="15">
                  <c:v>128.46046263512829</c:v>
                </c:pt>
                <c:pt idx="16">
                  <c:v>129.1787447472004</c:v>
                </c:pt>
                <c:pt idx="17">
                  <c:v>129.05279584324521</c:v>
                </c:pt>
                <c:pt idx="18">
                  <c:v>128.31615236261649</c:v>
                </c:pt>
                <c:pt idx="19">
                  <c:v>126.2085325630562</c:v>
                </c:pt>
                <c:pt idx="20">
                  <c:v>123.1994265834098</c:v>
                </c:pt>
                <c:pt idx="21">
                  <c:v>120.5967132315462</c:v>
                </c:pt>
                <c:pt idx="22">
                  <c:v>118.363919219716</c:v>
                </c:pt>
                <c:pt idx="23">
                  <c:v>116.45180330484359</c:v>
                </c:pt>
                <c:pt idx="24">
                  <c:v>115.3062234332299</c:v>
                </c:pt>
                <c:pt idx="25">
                  <c:v>116.5968208725878</c:v>
                </c:pt>
                <c:pt idx="26">
                  <c:v>121.5151677590629</c:v>
                </c:pt>
                <c:pt idx="27">
                  <c:v>128.81434217044159</c:v>
                </c:pt>
                <c:pt idx="28" formatCode="#,##0_ ;\-#,##0\ ">
                  <c:v>135.62951166444191</c:v>
                </c:pt>
              </c:numCache>
            </c:numRef>
          </c:val>
          <c:smooth val="0"/>
          <c:extLst>
            <c:ext xmlns:c16="http://schemas.microsoft.com/office/drawing/2014/chart" uri="{C3380CC4-5D6E-409C-BE32-E72D297353CC}">
              <c16:uniqueId val="{00000000-A0BD-4DC9-9A54-776F0F31F4B8}"/>
            </c:ext>
          </c:extLst>
        </c:ser>
        <c:ser>
          <c:idx val="2"/>
          <c:order val="2"/>
          <c:tx>
            <c:v>Wetland</c:v>
          </c:tx>
          <c:spPr>
            <a:ln>
              <a:solidFill>
                <a:srgbClr val="3182BD"/>
              </a:solidFill>
              <a:prstDash val="solid"/>
            </a:ln>
          </c:spPr>
          <c:marker>
            <c:spPr>
              <a:noFill/>
              <a:ln>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5.3b&amp;c'!$B$6:$P$6,'Table 5.3b&amp;c'!$B$14:$O$14)</c:f>
              <c:numCache>
                <c:formatCode>0</c:formatCode>
                <c:ptCount val="29"/>
                <c:pt idx="0">
                  <c:v>100</c:v>
                </c:pt>
                <c:pt idx="1">
                  <c:v>108.49951016054941</c:v>
                </c:pt>
                <c:pt idx="2">
                  <c:v>116.3014917523125</c:v>
                </c:pt>
                <c:pt idx="3">
                  <c:v>124.0989236296419</c:v>
                </c:pt>
                <c:pt idx="4">
                  <c:v>134.06279883129659</c:v>
                </c:pt>
                <c:pt idx="5">
                  <c:v>143.5906606960354</c:v>
                </c:pt>
                <c:pt idx="6">
                  <c:v>148.65404694058199</c:v>
                </c:pt>
                <c:pt idx="7">
                  <c:v>147.56278867906241</c:v>
                </c:pt>
                <c:pt idx="8">
                  <c:v>144.1566784720695</c:v>
                </c:pt>
                <c:pt idx="9">
                  <c:v>141.20912000828901</c:v>
                </c:pt>
                <c:pt idx="10">
                  <c:v>139.53530841607761</c:v>
                </c:pt>
                <c:pt idx="11">
                  <c:v>139.41166767103471</c:v>
                </c:pt>
                <c:pt idx="12">
                  <c:v>140.2448551081784</c:v>
                </c:pt>
                <c:pt idx="13">
                  <c:v>140.36994524029291</c:v>
                </c:pt>
                <c:pt idx="14">
                  <c:v>137.96697191297409</c:v>
                </c:pt>
                <c:pt idx="15">
                  <c:v>134.2361337203709</c:v>
                </c:pt>
                <c:pt idx="16">
                  <c:v>131.08784918832859</c:v>
                </c:pt>
                <c:pt idx="17">
                  <c:v>126.9759145759943</c:v>
                </c:pt>
                <c:pt idx="18">
                  <c:v>122.1774393502056</c:v>
                </c:pt>
                <c:pt idx="19">
                  <c:v>120.6328443305606</c:v>
                </c:pt>
                <c:pt idx="20">
                  <c:v>122.91789746819499</c:v>
                </c:pt>
                <c:pt idx="21">
                  <c:v>125.4698796285505</c:v>
                </c:pt>
                <c:pt idx="22">
                  <c:v>124.40689964918749</c:v>
                </c:pt>
                <c:pt idx="23">
                  <c:v>120.4066901579663</c:v>
                </c:pt>
                <c:pt idx="24">
                  <c:v>113.8204810744504</c:v>
                </c:pt>
                <c:pt idx="25">
                  <c:v>106.5333940047834</c:v>
                </c:pt>
                <c:pt idx="26">
                  <c:v>100.65125926379559</c:v>
                </c:pt>
                <c:pt idx="27">
                  <c:v>96.497766643079999</c:v>
                </c:pt>
                <c:pt idx="28" formatCode="#,##0_ ;\-#,##0\ ">
                  <c:v>92.772946954390164</c:v>
                </c:pt>
              </c:numCache>
            </c:numRef>
          </c:val>
          <c:smooth val="0"/>
          <c:extLst>
            <c:ext xmlns:c16="http://schemas.microsoft.com/office/drawing/2014/chart" uri="{C3380CC4-5D6E-409C-BE32-E72D297353CC}">
              <c16:uniqueId val="{00000001-A0BD-4DC9-9A54-776F0F31F4B8}"/>
            </c:ext>
          </c:extLst>
        </c:ser>
        <c:ser>
          <c:idx val="3"/>
          <c:order val="3"/>
          <c:tx>
            <c:v>Upland</c:v>
          </c:tx>
          <c:spPr>
            <a:ln>
              <a:solidFill>
                <a:srgbClr val="08519C"/>
              </a:solidFill>
              <a:prstDash val="sysDash"/>
            </a:ln>
          </c:spPr>
          <c:marker>
            <c:symbol val="x"/>
            <c:size val="7"/>
            <c:spPr>
              <a:noFill/>
              <a:ln>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5.3b&amp;c'!$B$7:$P$7,'Table 5.3b&amp;c'!$B$15:$O$15)</c:f>
              <c:numCache>
                <c:formatCode>0</c:formatCode>
                <c:ptCount val="29"/>
                <c:pt idx="0">
                  <c:v>100</c:v>
                </c:pt>
                <c:pt idx="1">
                  <c:v>116.0002713953031</c:v>
                </c:pt>
                <c:pt idx="2">
                  <c:v>127.54338582105569</c:v>
                </c:pt>
                <c:pt idx="3">
                  <c:v>135.97321434023601</c:v>
                </c:pt>
                <c:pt idx="4">
                  <c:v>141.9512292283878</c:v>
                </c:pt>
                <c:pt idx="5">
                  <c:v>144.61591140507431</c:v>
                </c:pt>
                <c:pt idx="6">
                  <c:v>145.70280966881199</c:v>
                </c:pt>
                <c:pt idx="7">
                  <c:v>146.91690837988199</c:v>
                </c:pt>
                <c:pt idx="8">
                  <c:v>147.69764771522901</c:v>
                </c:pt>
                <c:pt idx="9">
                  <c:v>147.4129448653228</c:v>
                </c:pt>
                <c:pt idx="10">
                  <c:v>145.3951513720373</c:v>
                </c:pt>
                <c:pt idx="11">
                  <c:v>142.65557835639811</c:v>
                </c:pt>
                <c:pt idx="12">
                  <c:v>139.33939395230519</c:v>
                </c:pt>
                <c:pt idx="13">
                  <c:v>136.0463904543868</c:v>
                </c:pt>
                <c:pt idx="14">
                  <c:v>130.6131568546152</c:v>
                </c:pt>
                <c:pt idx="15">
                  <c:v>121.8518547100512</c:v>
                </c:pt>
                <c:pt idx="16">
                  <c:v>113.6674649952606</c:v>
                </c:pt>
                <c:pt idx="17">
                  <c:v>113.76646863346321</c:v>
                </c:pt>
                <c:pt idx="18">
                  <c:v>121.7983358240358</c:v>
                </c:pt>
                <c:pt idx="19">
                  <c:v>129.00135815235001</c:v>
                </c:pt>
                <c:pt idx="20">
                  <c:v>131.45902779885591</c:v>
                </c:pt>
                <c:pt idx="21">
                  <c:v>129.8644178620321</c:v>
                </c:pt>
                <c:pt idx="22">
                  <c:v>126.1234940528057</c:v>
                </c:pt>
                <c:pt idx="23">
                  <c:v>122.8994897463171</c:v>
                </c:pt>
                <c:pt idx="24">
                  <c:v>120.93463201846799</c:v>
                </c:pt>
                <c:pt idx="25">
                  <c:v>120.00293544725859</c:v>
                </c:pt>
                <c:pt idx="26">
                  <c:v>119.62973305848151</c:v>
                </c:pt>
                <c:pt idx="27">
                  <c:v>119.01842958403959</c:v>
                </c:pt>
                <c:pt idx="28" formatCode="#,##0_ ;\-#,##0\ ">
                  <c:v>116.83841574719629</c:v>
                </c:pt>
              </c:numCache>
            </c:numRef>
          </c:val>
          <c:smooth val="0"/>
          <c:extLst>
            <c:ext xmlns:c16="http://schemas.microsoft.com/office/drawing/2014/chart" uri="{C3380CC4-5D6E-409C-BE32-E72D297353CC}">
              <c16:uniqueId val="{00000002-A0BD-4DC9-9A54-776F0F31F4B8}"/>
            </c:ext>
          </c:extLst>
        </c:ser>
        <c:ser>
          <c:idx val="4"/>
          <c:order val="4"/>
          <c:tx>
            <c:v>Urban</c:v>
          </c:tx>
          <c:spPr>
            <a:ln>
              <a:solidFill>
                <a:srgbClr val="254061"/>
              </a:solidFill>
              <a:prstDash val="solid"/>
            </a:ln>
          </c:spPr>
          <c:marker>
            <c:spPr>
              <a:noFill/>
              <a:ln>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5.3b&amp;c'!$B$8:$P$8,'Table 5.3b&amp;c'!$B$16:$O$16)</c:f>
              <c:numCache>
                <c:formatCode>0</c:formatCode>
                <c:ptCount val="29"/>
                <c:pt idx="0">
                  <c:v>100</c:v>
                </c:pt>
                <c:pt idx="1">
                  <c:v>105.6756353554936</c:v>
                </c:pt>
                <c:pt idx="2">
                  <c:v>113.2224949291155</c:v>
                </c:pt>
                <c:pt idx="3">
                  <c:v>120.397143185865</c:v>
                </c:pt>
                <c:pt idx="4">
                  <c:v>125.39695254803721</c:v>
                </c:pt>
                <c:pt idx="5">
                  <c:v>125.7276025079203</c:v>
                </c:pt>
                <c:pt idx="6">
                  <c:v>125.2305320823494</c:v>
                </c:pt>
                <c:pt idx="7">
                  <c:v>128.60254936649221</c:v>
                </c:pt>
                <c:pt idx="8">
                  <c:v>136.56450257911629</c:v>
                </c:pt>
                <c:pt idx="9">
                  <c:v>145.66236548528209</c:v>
                </c:pt>
                <c:pt idx="10">
                  <c:v>148.09935723054281</c:v>
                </c:pt>
                <c:pt idx="11">
                  <c:v>142.3507209542783</c:v>
                </c:pt>
                <c:pt idx="12">
                  <c:v>135.8351306861982</c:v>
                </c:pt>
                <c:pt idx="13">
                  <c:v>132.00139093058999</c:v>
                </c:pt>
                <c:pt idx="14">
                  <c:v>131.40105677626059</c:v>
                </c:pt>
                <c:pt idx="15">
                  <c:v>133.68341941026739</c:v>
                </c:pt>
                <c:pt idx="16">
                  <c:v>137.13374826906531</c:v>
                </c:pt>
                <c:pt idx="17">
                  <c:v>140.69265666226829</c:v>
                </c:pt>
                <c:pt idx="18">
                  <c:v>142.83876764245409</c:v>
                </c:pt>
                <c:pt idx="19">
                  <c:v>141.89547317469101</c:v>
                </c:pt>
                <c:pt idx="20">
                  <c:v>138.3450367436771</c:v>
                </c:pt>
                <c:pt idx="21">
                  <c:v>134.0638526408986</c:v>
                </c:pt>
                <c:pt idx="22">
                  <c:v>130.5680635584138</c:v>
                </c:pt>
                <c:pt idx="23">
                  <c:v>127.66346258601089</c:v>
                </c:pt>
                <c:pt idx="24">
                  <c:v>124.3710883759953</c:v>
                </c:pt>
                <c:pt idx="25">
                  <c:v>122.19501628194929</c:v>
                </c:pt>
                <c:pt idx="26">
                  <c:v>122.572177155706</c:v>
                </c:pt>
                <c:pt idx="27">
                  <c:v>123.9178539485231</c:v>
                </c:pt>
                <c:pt idx="28" formatCode="#,##0_ ;\-#,##0\ ">
                  <c:v>124</c:v>
                </c:pt>
              </c:numCache>
            </c:numRef>
          </c:val>
          <c:smooth val="0"/>
          <c:extLst>
            <c:ext xmlns:c16="http://schemas.microsoft.com/office/drawing/2014/chart" uri="{C3380CC4-5D6E-409C-BE32-E72D297353CC}">
              <c16:uniqueId val="{00000003-A0BD-4DC9-9A54-776F0F31F4B8}"/>
            </c:ext>
          </c:extLst>
        </c:ser>
        <c:ser>
          <c:idx val="5"/>
          <c:order val="5"/>
          <c:tx>
            <c:v>All species</c:v>
          </c:tx>
          <c:spPr>
            <a:ln>
              <a:solidFill>
                <a:schemeClr val="tx1"/>
              </a:solidFill>
              <a:prstDash val="sysDash"/>
            </a:ln>
          </c:spPr>
          <c:marker>
            <c:symbol val="star"/>
            <c:size val="4"/>
            <c:spPr>
              <a:solidFill>
                <a:schemeClr val="tx1"/>
              </a:solidFill>
              <a:ln>
                <a:noFill/>
              </a:ln>
            </c:spPr>
          </c:marker>
          <c:cat>
            <c:numRef>
              <c:f>('Table 5.3b&amp;c'!$B$3:$P$3,'Table 5.3b&amp;c'!$B$11:$O$11)</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('Table 5.3b&amp;c'!$B$9:$P$9,'Table 5.3b&amp;c'!$B$17:$O$17)</c:f>
              <c:numCache>
                <c:formatCode>0</c:formatCode>
                <c:ptCount val="29"/>
                <c:pt idx="0">
                  <c:v>100</c:v>
                </c:pt>
                <c:pt idx="1">
                  <c:v>109.7542734412371</c:v>
                </c:pt>
                <c:pt idx="2">
                  <c:v>115.53393358907719</c:v>
                </c:pt>
                <c:pt idx="3">
                  <c:v>119.1715745606503</c:v>
                </c:pt>
                <c:pt idx="4">
                  <c:v>122.170694152359</c:v>
                </c:pt>
                <c:pt idx="5">
                  <c:v>123.3998260941319</c:v>
                </c:pt>
                <c:pt idx="6">
                  <c:v>123.5297708508801</c:v>
                </c:pt>
                <c:pt idx="7">
                  <c:v>123.7250863758627</c:v>
                </c:pt>
                <c:pt idx="8">
                  <c:v>124.4031030574906</c:v>
                </c:pt>
                <c:pt idx="9">
                  <c:v>126.0231443266985</c:v>
                </c:pt>
                <c:pt idx="10">
                  <c:v>126.7155524779385</c:v>
                </c:pt>
                <c:pt idx="11">
                  <c:v>125.71465605053351</c:v>
                </c:pt>
                <c:pt idx="12">
                  <c:v>123.9551049494201</c:v>
                </c:pt>
                <c:pt idx="13">
                  <c:v>122.3975744995205</c:v>
                </c:pt>
                <c:pt idx="14">
                  <c:v>120.62033701095319</c:v>
                </c:pt>
                <c:pt idx="15">
                  <c:v>118.35917435088641</c:v>
                </c:pt>
                <c:pt idx="16">
                  <c:v>115.9061507721123</c:v>
                </c:pt>
                <c:pt idx="17">
                  <c:v>114.2280892536246</c:v>
                </c:pt>
                <c:pt idx="18">
                  <c:v>113.3941556080585</c:v>
                </c:pt>
                <c:pt idx="19">
                  <c:v>112.0383020709703</c:v>
                </c:pt>
                <c:pt idx="20">
                  <c:v>109.76642835512661</c:v>
                </c:pt>
                <c:pt idx="21">
                  <c:v>107.0517107165772</c:v>
                </c:pt>
                <c:pt idx="22">
                  <c:v>104.0257097625216</c:v>
                </c:pt>
                <c:pt idx="23">
                  <c:v>101.4410121794986</c:v>
                </c:pt>
                <c:pt idx="24">
                  <c:v>99.506343777439085</c:v>
                </c:pt>
                <c:pt idx="25">
                  <c:v>98.931485646359661</c:v>
                </c:pt>
                <c:pt idx="26">
                  <c:v>100.1965536571259</c:v>
                </c:pt>
                <c:pt idx="27">
                  <c:v>102.23495815211371</c:v>
                </c:pt>
                <c:pt idx="28" formatCode="#,##0_ ;\-#,##0\ ">
                  <c:v>103</c:v>
                </c:pt>
              </c:numCache>
            </c:numRef>
          </c:val>
          <c:smooth val="0"/>
          <c:extLst>
            <c:ext xmlns:c16="http://schemas.microsoft.com/office/drawing/2014/chart" uri="{C3380CC4-5D6E-409C-BE32-E72D297353CC}">
              <c16:uniqueId val="{00000004-A0BD-4DC9-9A54-776F0F31F4B8}"/>
            </c:ext>
          </c:extLst>
        </c:ser>
        <c:dLbls>
          <c:showLegendKey val="0"/>
          <c:showVal val="0"/>
          <c:showCatName val="0"/>
          <c:showSerName val="0"/>
          <c:showPercent val="0"/>
          <c:showBubbleSize val="0"/>
        </c:dLbls>
        <c:marker val="1"/>
        <c:smooth val="0"/>
        <c:axId val="524295608"/>
        <c:axId val="522989512"/>
      </c:lineChart>
      <c:catAx>
        <c:axId val="524295608"/>
        <c:scaling>
          <c:orientation val="minMax"/>
        </c:scaling>
        <c:delete val="0"/>
        <c:axPos val="b"/>
        <c:numFmt formatCode="General" sourceLinked="1"/>
        <c:majorTickMark val="out"/>
        <c:minorTickMark val="none"/>
        <c:tickLblPos val="nextTo"/>
        <c:spPr>
          <a:ln w="3175">
            <a:solidFill>
              <a:schemeClr val="tx1"/>
            </a:solidFill>
          </a:ln>
        </c:spPr>
        <c:txPr>
          <a:bodyPr rot="5400000" vert="horz"/>
          <a:lstStyle/>
          <a:p>
            <a:pPr>
              <a:defRPr sz="1050"/>
            </a:pPr>
            <a:endParaRPr lang="en-US"/>
          </a:p>
        </c:txPr>
        <c:crossAx val="522989512"/>
        <c:crosses val="autoZero"/>
        <c:auto val="1"/>
        <c:lblAlgn val="ctr"/>
        <c:lblOffset val="100"/>
        <c:tickLblSkip val="1"/>
        <c:tickMarkSkip val="1"/>
        <c:noMultiLvlLbl val="0"/>
      </c:catAx>
      <c:valAx>
        <c:axId val="522989512"/>
        <c:scaling>
          <c:orientation val="minMax"/>
        </c:scaling>
        <c:delete val="0"/>
        <c:axPos val="l"/>
        <c:majorGridlines>
          <c:spPr>
            <a:ln w="3175">
              <a:solidFill>
                <a:schemeClr val="bg1">
                  <a:lumMod val="85000"/>
                </a:schemeClr>
              </a:solidFill>
            </a:ln>
          </c:spPr>
        </c:majorGridlines>
        <c:title>
          <c:tx>
            <c:rich>
              <a:bodyPr/>
              <a:lstStyle/>
              <a:p>
                <a:pPr>
                  <a:defRPr b="0"/>
                </a:pPr>
                <a:r>
                  <a:rPr lang="en-GB" sz="1200" b="0" i="0" baseline="0">
                    <a:effectLst/>
                  </a:rPr>
                  <a:t>Index (1996 = 100)</a:t>
                </a:r>
                <a:endParaRPr lang="en-GB" sz="1200">
                  <a:effectLst/>
                </a:endParaRPr>
              </a:p>
            </c:rich>
          </c:tx>
          <c:layout>
            <c:manualLayout>
              <c:xMode val="edge"/>
              <c:yMode val="edge"/>
              <c:x val="5.034027777777777E-3"/>
              <c:y val="0.19889166666666666"/>
            </c:manualLayout>
          </c:layout>
          <c:overlay val="0"/>
        </c:title>
        <c:numFmt formatCode="0" sourceLinked="1"/>
        <c:majorTickMark val="out"/>
        <c:minorTickMark val="none"/>
        <c:tickLblPos val="nextTo"/>
        <c:spPr>
          <a:ln w="3175">
            <a:solidFill>
              <a:schemeClr val="tx1"/>
            </a:solidFill>
          </a:ln>
        </c:spPr>
        <c:txPr>
          <a:bodyPr rot="0" vert="horz"/>
          <a:lstStyle/>
          <a:p>
            <a:pPr>
              <a:defRPr/>
            </a:pPr>
            <a:endParaRPr lang="en-US"/>
          </a:p>
        </c:txPr>
        <c:crossAx val="524295608"/>
        <c:crosses val="autoZero"/>
        <c:crossBetween val="between"/>
        <c:majorUnit val="40"/>
      </c:valAx>
      <c:spPr>
        <a:noFill/>
        <a:ln w="25400">
          <a:noFill/>
        </a:ln>
      </c:spPr>
    </c:plotArea>
    <c:legend>
      <c:legendPos val="t"/>
      <c:layout>
        <c:manualLayout>
          <c:xMode val="edge"/>
          <c:yMode val="edge"/>
          <c:x val="0.14061371527777777"/>
          <c:y val="9.9062499999999997E-4"/>
          <c:w val="0.85654756944444466"/>
          <c:h val="0.12050763888888887"/>
        </c:manualLayout>
      </c:layout>
      <c:overlay val="0"/>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038328125"/>
          <c:y val="0.28599270833333335"/>
          <c:w val="0.89616718750000002"/>
          <c:h val="0.52942604166666662"/>
        </c:manualLayout>
      </c:layout>
      <c:barChart>
        <c:barDir val="col"/>
        <c:grouping val="stacked"/>
        <c:varyColors val="0"/>
        <c:ser>
          <c:idx val="0"/>
          <c:order val="0"/>
          <c:tx>
            <c:strRef>
              <c:f>'Table 5.4'!$A$4</c:f>
              <c:strCache>
                <c:ptCount val="1"/>
                <c:pt idx="0">
                  <c:v>Organic Farming Scheme</c:v>
                </c:pt>
              </c:strCache>
            </c:strRef>
          </c:tx>
          <c:spPr>
            <a:noFill/>
            <a:ln>
              <a:solidFill>
                <a:srgbClr val="1F497D"/>
              </a:solidFill>
            </a:ln>
          </c:spPr>
          <c:invertIfNegative val="0"/>
          <c:cat>
            <c:numRef>
              <c:f>('Table 5.4'!$B$3:$N$3,'Table 5.4'!$B$9:$M$9)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5.4'!$B$4:$N$4,'Table 5.4'!$B$10:$M$10)</c:f>
              <c:numCache>
                <c:formatCode>0</c:formatCode>
                <c:ptCount val="25"/>
                <c:pt idx="0">
                  <c:v>4</c:v>
                </c:pt>
                <c:pt idx="1">
                  <c:v>5</c:v>
                </c:pt>
                <c:pt idx="2">
                  <c:v>5</c:v>
                </c:pt>
                <c:pt idx="3">
                  <c:v>5</c:v>
                </c:pt>
                <c:pt idx="4">
                  <c:v>6</c:v>
                </c:pt>
                <c:pt idx="5">
                  <c:v>9.5</c:v>
                </c:pt>
                <c:pt idx="6">
                  <c:v>6</c:v>
                </c:pt>
                <c:pt idx="7">
                  <c:v>6</c:v>
                </c:pt>
                <c:pt idx="8">
                  <c:v>7</c:v>
                </c:pt>
                <c:pt idx="9">
                  <c:v>7</c:v>
                </c:pt>
                <c:pt idx="10">
                  <c:v>3</c:v>
                </c:pt>
                <c:pt idx="11">
                  <c:v>2</c:v>
                </c:pt>
                <c:pt idx="12">
                  <c:v>2</c:v>
                </c:pt>
                <c:pt idx="13">
                  <c:v>0</c:v>
                </c:pt>
                <c:pt idx="14">
                  <c:v>0</c:v>
                </c:pt>
                <c:pt idx="15">
                  <c:v>0</c:v>
                </c:pt>
                <c:pt idx="16" formatCode="General">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3FEF-4580-AD0B-77C10378EE1A}"/>
            </c:ext>
          </c:extLst>
        </c:ser>
        <c:ser>
          <c:idx val="1"/>
          <c:order val="1"/>
          <c:tx>
            <c:strRef>
              <c:f>'Table 5.4'!$A$5</c:f>
              <c:strCache>
                <c:ptCount val="1"/>
                <c:pt idx="0">
                  <c:v>NI Countryside Management Scheme and Countryside Management Scheme</c:v>
                </c:pt>
              </c:strCache>
            </c:strRef>
          </c:tx>
          <c:spPr>
            <a:solidFill>
              <a:srgbClr val="08519C"/>
            </a:solidFill>
            <a:ln>
              <a:solidFill>
                <a:srgbClr val="08519C"/>
              </a:solidFill>
            </a:ln>
          </c:spPr>
          <c:invertIfNegative val="0"/>
          <c:cat>
            <c:numRef>
              <c:f>('Table 5.4'!$B$3:$N$3,'Table 5.4'!$B$9:$M$9)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5.4'!$B$5:$N$5,'Table 5.4'!$B$11:$M$11)</c:f>
              <c:numCache>
                <c:formatCode>0</c:formatCode>
                <c:ptCount val="25"/>
                <c:pt idx="0">
                  <c:v>19</c:v>
                </c:pt>
                <c:pt idx="1">
                  <c:v>57</c:v>
                </c:pt>
                <c:pt idx="2">
                  <c:v>90</c:v>
                </c:pt>
                <c:pt idx="3">
                  <c:v>116</c:v>
                </c:pt>
                <c:pt idx="4">
                  <c:v>118</c:v>
                </c:pt>
                <c:pt idx="5">
                  <c:v>318</c:v>
                </c:pt>
                <c:pt idx="6">
                  <c:v>317</c:v>
                </c:pt>
                <c:pt idx="7">
                  <c:v>315</c:v>
                </c:pt>
                <c:pt idx="8">
                  <c:v>352</c:v>
                </c:pt>
                <c:pt idx="9">
                  <c:v>354</c:v>
                </c:pt>
                <c:pt idx="10">
                  <c:v>334</c:v>
                </c:pt>
                <c:pt idx="11">
                  <c:v>350</c:v>
                </c:pt>
                <c:pt idx="12">
                  <c:v>294</c:v>
                </c:pt>
                <c:pt idx="13">
                  <c:v>280</c:v>
                </c:pt>
                <c:pt idx="14">
                  <c:v>246</c:v>
                </c:pt>
                <c:pt idx="15">
                  <c:v>46</c:v>
                </c:pt>
                <c:pt idx="16" formatCode="General">
                  <c:v>46</c:v>
                </c:pt>
                <c:pt idx="17">
                  <c:v>46</c:v>
                </c:pt>
                <c:pt idx="18">
                  <c:v>8</c:v>
                </c:pt>
                <c:pt idx="19">
                  <c:v>0</c:v>
                </c:pt>
                <c:pt idx="20">
                  <c:v>0</c:v>
                </c:pt>
                <c:pt idx="21">
                  <c:v>0</c:v>
                </c:pt>
                <c:pt idx="22">
                  <c:v>0</c:v>
                </c:pt>
                <c:pt idx="23">
                  <c:v>0</c:v>
                </c:pt>
                <c:pt idx="24">
                  <c:v>0</c:v>
                </c:pt>
              </c:numCache>
            </c:numRef>
          </c:val>
          <c:extLst>
            <c:ext xmlns:c16="http://schemas.microsoft.com/office/drawing/2014/chart" uri="{C3380CC4-5D6E-409C-BE32-E72D297353CC}">
              <c16:uniqueId val="{00000001-3FEF-4580-AD0B-77C10378EE1A}"/>
            </c:ext>
          </c:extLst>
        </c:ser>
        <c:ser>
          <c:idx val="2"/>
          <c:order val="2"/>
          <c:tx>
            <c:strRef>
              <c:f>'Table 5.4'!$A$6</c:f>
              <c:strCache>
                <c:ptCount val="1"/>
                <c:pt idx="0">
                  <c:v>New Environmentally Sensitive Areas Scheme</c:v>
                </c:pt>
              </c:strCache>
            </c:strRef>
          </c:tx>
          <c:spPr>
            <a:solidFill>
              <a:srgbClr val="6BAED6"/>
            </a:solidFill>
            <a:ln>
              <a:solidFill>
                <a:srgbClr val="6BAED6"/>
              </a:solidFill>
            </a:ln>
          </c:spPr>
          <c:invertIfNegative val="0"/>
          <c:cat>
            <c:numRef>
              <c:f>('Table 5.4'!$B$3:$N$3,'Table 5.4'!$B$9:$M$9)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5.4'!$B$6:$N$6,'Table 5.4'!$B$12:$M$12)</c:f>
              <c:numCache>
                <c:formatCode>0</c:formatCode>
                <c:ptCount val="25"/>
                <c:pt idx="0">
                  <c:v>148</c:v>
                </c:pt>
                <c:pt idx="1">
                  <c:v>144</c:v>
                </c:pt>
                <c:pt idx="2">
                  <c:v>146</c:v>
                </c:pt>
                <c:pt idx="3">
                  <c:v>126</c:v>
                </c:pt>
                <c:pt idx="4">
                  <c:v>131</c:v>
                </c:pt>
                <c:pt idx="5">
                  <c:v>141</c:v>
                </c:pt>
                <c:pt idx="6">
                  <c:v>131</c:v>
                </c:pt>
                <c:pt idx="7">
                  <c:v>122</c:v>
                </c:pt>
                <c:pt idx="8">
                  <c:v>109</c:v>
                </c:pt>
                <c:pt idx="9">
                  <c:v>109</c:v>
                </c:pt>
                <c:pt idx="10">
                  <c:v>107</c:v>
                </c:pt>
                <c:pt idx="11">
                  <c:v>103</c:v>
                </c:pt>
                <c:pt idx="12">
                  <c:v>91</c:v>
                </c:pt>
                <c:pt idx="13">
                  <c:v>84</c:v>
                </c:pt>
                <c:pt idx="14">
                  <c:v>59</c:v>
                </c:pt>
                <c:pt idx="15">
                  <c:v>0</c:v>
                </c:pt>
                <c:pt idx="16" formatCode="General">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3FEF-4580-AD0B-77C10378EE1A}"/>
            </c:ext>
          </c:extLst>
        </c:ser>
        <c:ser>
          <c:idx val="3"/>
          <c:order val="3"/>
          <c:tx>
            <c:strRef>
              <c:f>'Table 5.4'!$A$7</c:f>
              <c:strCache>
                <c:ptCount val="1"/>
                <c:pt idx="0">
                  <c:v>Environmental Farming Scheme</c:v>
                </c:pt>
              </c:strCache>
            </c:strRef>
          </c:tx>
          <c:spPr>
            <a:solidFill>
              <a:srgbClr val="BDD7E7"/>
            </a:solidFill>
            <a:ln>
              <a:solidFill>
                <a:srgbClr val="BDD7E7"/>
              </a:solidFill>
            </a:ln>
          </c:spPr>
          <c:invertIfNegative val="0"/>
          <c:cat>
            <c:numRef>
              <c:f>('Table 5.4'!$B$3:$N$3,'Table 5.4'!$B$9:$M$9)</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('Table 5.4'!$B$7:$N$7,'Table 5.4'!$B$13:$M$13)</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General">
                  <c:v>3</c:v>
                </c:pt>
                <c:pt idx="17">
                  <c:v>20</c:v>
                </c:pt>
                <c:pt idx="18">
                  <c:v>38</c:v>
                </c:pt>
                <c:pt idx="19">
                  <c:v>48</c:v>
                </c:pt>
                <c:pt idx="20">
                  <c:v>62</c:v>
                </c:pt>
                <c:pt idx="21">
                  <c:v>64</c:v>
                </c:pt>
                <c:pt idx="22">
                  <c:v>62</c:v>
                </c:pt>
                <c:pt idx="23">
                  <c:v>59</c:v>
                </c:pt>
                <c:pt idx="24">
                  <c:v>61</c:v>
                </c:pt>
              </c:numCache>
            </c:numRef>
          </c:val>
          <c:extLst>
            <c:ext xmlns:c16="http://schemas.microsoft.com/office/drawing/2014/chart" uri="{C3380CC4-5D6E-409C-BE32-E72D297353CC}">
              <c16:uniqueId val="{00000003-3FEF-4580-AD0B-77C10378EE1A}"/>
            </c:ext>
          </c:extLst>
        </c:ser>
        <c:dLbls>
          <c:showLegendKey val="0"/>
          <c:showVal val="0"/>
          <c:showCatName val="0"/>
          <c:showSerName val="0"/>
          <c:showPercent val="0"/>
          <c:showBubbleSize val="0"/>
        </c:dLbls>
        <c:gapWidth val="150"/>
        <c:overlap val="100"/>
        <c:axId val="524582512"/>
        <c:axId val="524577024"/>
      </c:barChart>
      <c:catAx>
        <c:axId val="524582512"/>
        <c:scaling>
          <c:orientation val="minMax"/>
        </c:scaling>
        <c:delete val="0"/>
        <c:axPos val="b"/>
        <c:numFmt formatCode="General" sourceLinked="1"/>
        <c:majorTickMark val="out"/>
        <c:minorTickMark val="none"/>
        <c:tickLblPos val="nextTo"/>
        <c:spPr>
          <a:ln w="3175">
            <a:solidFill>
              <a:schemeClr val="tx1"/>
            </a:solidFill>
          </a:ln>
        </c:spPr>
        <c:txPr>
          <a:bodyPr rot="5400000" vert="horz"/>
          <a:lstStyle/>
          <a:p>
            <a:pPr>
              <a:defRPr/>
            </a:pPr>
            <a:endParaRPr lang="en-US"/>
          </a:p>
        </c:txPr>
        <c:crossAx val="524577024"/>
        <c:crosses val="autoZero"/>
        <c:auto val="1"/>
        <c:lblAlgn val="ctr"/>
        <c:lblOffset val="100"/>
        <c:tickLblSkip val="1"/>
        <c:tickMarkSkip val="1"/>
        <c:noMultiLvlLbl val="0"/>
      </c:catAx>
      <c:valAx>
        <c:axId val="524577024"/>
        <c:scaling>
          <c:orientation val="minMax"/>
        </c:scaling>
        <c:delete val="0"/>
        <c:axPos val="l"/>
        <c:majorGridlines>
          <c:spPr>
            <a:ln w="3175">
              <a:solidFill>
                <a:schemeClr val="bg1">
                  <a:lumMod val="85000"/>
                </a:schemeClr>
              </a:solidFill>
            </a:ln>
          </c:spPr>
        </c:majorGridlines>
        <c:title>
          <c:tx>
            <c:rich>
              <a:bodyPr/>
              <a:lstStyle/>
              <a:p>
                <a:pPr>
                  <a:defRPr/>
                </a:pPr>
                <a:r>
                  <a:rPr lang="en-GB"/>
                  <a:t>Thousand hectares</a:t>
                </a:r>
              </a:p>
            </c:rich>
          </c:tx>
          <c:layout>
            <c:manualLayout>
              <c:xMode val="edge"/>
              <c:yMode val="edge"/>
              <c:x val="3.5104166666666671E-4"/>
              <c:y val="0.27111284722222223"/>
            </c:manualLayout>
          </c:layout>
          <c:overlay val="0"/>
        </c:title>
        <c:numFmt formatCode="0" sourceLinked="1"/>
        <c:majorTickMark val="out"/>
        <c:minorTickMark val="none"/>
        <c:tickLblPos val="nextTo"/>
        <c:spPr>
          <a:ln w="3175">
            <a:solidFill>
              <a:schemeClr val="tx1"/>
            </a:solidFill>
          </a:ln>
        </c:spPr>
        <c:txPr>
          <a:bodyPr rot="0" vert="horz"/>
          <a:lstStyle/>
          <a:p>
            <a:pPr>
              <a:defRPr/>
            </a:pPr>
            <a:endParaRPr lang="en-US"/>
          </a:p>
        </c:txPr>
        <c:crossAx val="524582512"/>
        <c:crosses val="autoZero"/>
        <c:crossBetween val="between"/>
        <c:majorUnit val="100"/>
      </c:valAx>
    </c:plotArea>
    <c:legend>
      <c:legendPos val="t"/>
      <c:layout>
        <c:manualLayout>
          <c:xMode val="edge"/>
          <c:yMode val="edge"/>
          <c:x val="0"/>
          <c:y val="2.6083333333333332E-3"/>
          <c:w val="1"/>
          <c:h val="0.2472625"/>
        </c:manualLayout>
      </c:layout>
      <c:overlay val="0"/>
    </c:legend>
    <c:plotVisOnly val="1"/>
    <c:dispBlanksAs val="gap"/>
    <c:showDLblsOverMax val="0"/>
  </c:chart>
  <c:spPr>
    <a:ln>
      <a:noFill/>
    </a:ln>
  </c:spPr>
  <c:txPr>
    <a:bodyPr/>
    <a:lstStyle/>
    <a:p>
      <a:pPr>
        <a:defRPr sz="120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9826388888889"/>
          <c:y val="2.8813559322033888E-2"/>
          <c:w val="0.8800017361111111"/>
          <c:h val="0.78605173611111123"/>
        </c:manualLayout>
      </c:layout>
      <c:barChart>
        <c:barDir val="col"/>
        <c:grouping val="stacked"/>
        <c:varyColors val="0"/>
        <c:ser>
          <c:idx val="0"/>
          <c:order val="0"/>
          <c:tx>
            <c:strRef>
              <c:f>'Table 5.5'!$A$4</c:f>
              <c:strCache>
                <c:ptCount val="1"/>
                <c:pt idx="0">
                  <c:v>Conifer</c:v>
                </c:pt>
              </c:strCache>
            </c:strRef>
          </c:tx>
          <c:spPr>
            <a:solidFill>
              <a:srgbClr val="08519C"/>
            </a:solidFill>
            <a:ln w="9525">
              <a:solidFill>
                <a:srgbClr val="08519C"/>
              </a:solidFill>
            </a:ln>
          </c:spPr>
          <c:invertIfNegative val="0"/>
          <c:cat>
            <c:strRef>
              <c:f>('Table 5.5'!$B$3:$N$3,'Table 5.5'!$B$8:$N$8)</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5.5'!$B$4:$N$4,'Table 5.5'!$B$9:$N$9)</c:f>
              <c:numCache>
                <c:formatCode>#,##0_ ;\-#,##0\ </c:formatCode>
                <c:ptCount val="26"/>
                <c:pt idx="0">
                  <c:v>222</c:v>
                </c:pt>
                <c:pt idx="1">
                  <c:v>199</c:v>
                </c:pt>
                <c:pt idx="2">
                  <c:v>187</c:v>
                </c:pt>
                <c:pt idx="3">
                  <c:v>130</c:v>
                </c:pt>
                <c:pt idx="4">
                  <c:v>34</c:v>
                </c:pt>
                <c:pt idx="5">
                  <c:v>43</c:v>
                </c:pt>
                <c:pt idx="6">
                  <c:v>34</c:v>
                </c:pt>
                <c:pt idx="7">
                  <c:v>56</c:v>
                </c:pt>
                <c:pt idx="8">
                  <c:v>20</c:v>
                </c:pt>
                <c:pt idx="9">
                  <c:v>3</c:v>
                </c:pt>
                <c:pt idx="10">
                  <c:v>21</c:v>
                </c:pt>
                <c:pt idx="11">
                  <c:v>20</c:v>
                </c:pt>
                <c:pt idx="12">
                  <c:v>6</c:v>
                </c:pt>
                <c:pt idx="13">
                  <c:v>37</c:v>
                </c:pt>
                <c:pt idx="14">
                  <c:v>21</c:v>
                </c:pt>
                <c:pt idx="15">
                  <c:v>2</c:v>
                </c:pt>
                <c:pt idx="16">
                  <c:v>75</c:v>
                </c:pt>
                <c:pt idx="17">
                  <c:v>109</c:v>
                </c:pt>
                <c:pt idx="18">
                  <c:v>99</c:v>
                </c:pt>
                <c:pt idx="19">
                  <c:v>58</c:v>
                </c:pt>
                <c:pt idx="20">
                  <c:v>65</c:v>
                </c:pt>
                <c:pt idx="21">
                  <c:v>92</c:v>
                </c:pt>
                <c:pt idx="22">
                  <c:v>72</c:v>
                </c:pt>
                <c:pt idx="23">
                  <c:v>41</c:v>
                </c:pt>
                <c:pt idx="24">
                  <c:v>124</c:v>
                </c:pt>
                <c:pt idx="25">
                  <c:v>36</c:v>
                </c:pt>
              </c:numCache>
            </c:numRef>
          </c:val>
          <c:extLst>
            <c:ext xmlns:c16="http://schemas.microsoft.com/office/drawing/2014/chart" uri="{C3380CC4-5D6E-409C-BE32-E72D297353CC}">
              <c16:uniqueId val="{00000000-3BFC-4E8F-8601-2C0E7ACFF34F}"/>
            </c:ext>
          </c:extLst>
        </c:ser>
        <c:ser>
          <c:idx val="1"/>
          <c:order val="1"/>
          <c:tx>
            <c:strRef>
              <c:f>'Table 5.5'!$A$5</c:f>
              <c:strCache>
                <c:ptCount val="1"/>
                <c:pt idx="0">
                  <c:v>Broadleaf</c:v>
                </c:pt>
              </c:strCache>
            </c:strRef>
          </c:tx>
          <c:spPr>
            <a:solidFill>
              <a:srgbClr val="6BAED6"/>
            </a:solidFill>
            <a:ln w="9525">
              <a:solidFill>
                <a:srgbClr val="6BAED6"/>
              </a:solidFill>
            </a:ln>
          </c:spPr>
          <c:invertIfNegative val="0"/>
          <c:cat>
            <c:strRef>
              <c:f>('Table 5.5'!$B$3:$N$3,'Table 5.5'!$B$8:$N$8)</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5.5'!$B$5:$N$5,'Table 5.5'!$B$10:$N$10)</c:f>
              <c:numCache>
                <c:formatCode>#,##0_ ;\-#,##0\ </c:formatCode>
                <c:ptCount val="26"/>
                <c:pt idx="0">
                  <c:v>453</c:v>
                </c:pt>
                <c:pt idx="1">
                  <c:v>492</c:v>
                </c:pt>
                <c:pt idx="2">
                  <c:v>405</c:v>
                </c:pt>
                <c:pt idx="3">
                  <c:v>373</c:v>
                </c:pt>
                <c:pt idx="4">
                  <c:v>321</c:v>
                </c:pt>
                <c:pt idx="5">
                  <c:v>365</c:v>
                </c:pt>
                <c:pt idx="6">
                  <c:v>256</c:v>
                </c:pt>
                <c:pt idx="7">
                  <c:v>221</c:v>
                </c:pt>
                <c:pt idx="8">
                  <c:v>205</c:v>
                </c:pt>
                <c:pt idx="9">
                  <c:v>175</c:v>
                </c:pt>
                <c:pt idx="10">
                  <c:v>221</c:v>
                </c:pt>
                <c:pt idx="11">
                  <c:v>269</c:v>
                </c:pt>
                <c:pt idx="12">
                  <c:v>247</c:v>
                </c:pt>
                <c:pt idx="13">
                  <c:v>238</c:v>
                </c:pt>
                <c:pt idx="14">
                  <c:v>187</c:v>
                </c:pt>
                <c:pt idx="15">
                  <c:v>52</c:v>
                </c:pt>
                <c:pt idx="16">
                  <c:v>133</c:v>
                </c:pt>
                <c:pt idx="17">
                  <c:v>101</c:v>
                </c:pt>
                <c:pt idx="18">
                  <c:v>139</c:v>
                </c:pt>
                <c:pt idx="19">
                  <c:v>144</c:v>
                </c:pt>
                <c:pt idx="20">
                  <c:v>219</c:v>
                </c:pt>
                <c:pt idx="21">
                  <c:v>448</c:v>
                </c:pt>
                <c:pt idx="22">
                  <c:v>379</c:v>
                </c:pt>
                <c:pt idx="23">
                  <c:v>392</c:v>
                </c:pt>
                <c:pt idx="24">
                  <c:v>378</c:v>
                </c:pt>
                <c:pt idx="25">
                  <c:v>268</c:v>
                </c:pt>
              </c:numCache>
            </c:numRef>
          </c:val>
          <c:extLst>
            <c:ext xmlns:c16="http://schemas.microsoft.com/office/drawing/2014/chart" uri="{C3380CC4-5D6E-409C-BE32-E72D297353CC}">
              <c16:uniqueId val="{00000001-3BFC-4E8F-8601-2C0E7ACFF34F}"/>
            </c:ext>
          </c:extLst>
        </c:ser>
        <c:ser>
          <c:idx val="2"/>
          <c:order val="2"/>
          <c:tx>
            <c:strRef>
              <c:f>'Table 5.5'!$A$6</c:f>
              <c:strCache>
                <c:ptCount val="1"/>
                <c:pt idx="0">
                  <c:v>Short rotation coppice</c:v>
                </c:pt>
              </c:strCache>
            </c:strRef>
          </c:tx>
          <c:spPr>
            <a:solidFill>
              <a:srgbClr val="BDD7E7"/>
            </a:solidFill>
            <a:ln w="9525">
              <a:solidFill>
                <a:srgbClr val="BDD7E7"/>
              </a:solidFill>
            </a:ln>
          </c:spPr>
          <c:invertIfNegative val="0"/>
          <c:cat>
            <c:strRef>
              <c:f>('Table 5.5'!$B$3:$N$3,'Table 5.5'!$B$8:$N$8)</c:f>
              <c:strCache>
                <c:ptCount val="26"/>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pt idx="18">
                  <c:v>2018/19</c:v>
                </c:pt>
                <c:pt idx="19">
                  <c:v>2019/20</c:v>
                </c:pt>
                <c:pt idx="20">
                  <c:v>2020/21</c:v>
                </c:pt>
                <c:pt idx="21">
                  <c:v>2021/22</c:v>
                </c:pt>
                <c:pt idx="22">
                  <c:v>2022/23</c:v>
                </c:pt>
                <c:pt idx="23">
                  <c:v>2023/24</c:v>
                </c:pt>
                <c:pt idx="24">
                  <c:v>2024/25</c:v>
                </c:pt>
                <c:pt idx="25">
                  <c:v>2025/26</c:v>
                </c:pt>
              </c:strCache>
            </c:strRef>
          </c:cat>
          <c:val>
            <c:numRef>
              <c:f>('Table 5.5'!$B$6:$N$6,'Table 5.5'!$B$11:$N$11)</c:f>
              <c:numCache>
                <c:formatCode>#,##0_ ;\-#,##0\ </c:formatCode>
                <c:ptCount val="26"/>
                <c:pt idx="0">
                  <c:v>0</c:v>
                </c:pt>
                <c:pt idx="1">
                  <c:v>0</c:v>
                </c:pt>
                <c:pt idx="2">
                  <c:v>0</c:v>
                </c:pt>
                <c:pt idx="3">
                  <c:v>0</c:v>
                </c:pt>
                <c:pt idx="4">
                  <c:v>0</c:v>
                </c:pt>
                <c:pt idx="5">
                  <c:v>198</c:v>
                </c:pt>
                <c:pt idx="6">
                  <c:v>195</c:v>
                </c:pt>
                <c:pt idx="7">
                  <c:v>275</c:v>
                </c:pt>
                <c:pt idx="8">
                  <c:v>64</c:v>
                </c:pt>
                <c:pt idx="9">
                  <c:v>36</c:v>
                </c:pt>
                <c:pt idx="10">
                  <c:v>10</c:v>
                </c:pt>
                <c:pt idx="11">
                  <c:v>24</c:v>
                </c:pt>
                <c:pt idx="12">
                  <c:v>0</c:v>
                </c:pt>
                <c:pt idx="13">
                  <c:v>15</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3BFC-4E8F-8601-2C0E7ACFF34F}"/>
            </c:ext>
          </c:extLst>
        </c:ser>
        <c:dLbls>
          <c:showLegendKey val="0"/>
          <c:showVal val="0"/>
          <c:showCatName val="0"/>
          <c:showSerName val="0"/>
          <c:showPercent val="0"/>
          <c:showBubbleSize val="0"/>
        </c:dLbls>
        <c:gapWidth val="150"/>
        <c:overlap val="100"/>
        <c:axId val="524578984"/>
        <c:axId val="524581728"/>
      </c:barChart>
      <c:catAx>
        <c:axId val="52457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524581728"/>
        <c:crosses val="autoZero"/>
        <c:auto val="1"/>
        <c:lblAlgn val="ctr"/>
        <c:lblOffset val="100"/>
        <c:tickLblSkip val="1"/>
        <c:tickMarkSkip val="1"/>
        <c:noMultiLvlLbl val="0"/>
      </c:catAx>
      <c:valAx>
        <c:axId val="524581728"/>
        <c:scaling>
          <c:orientation val="minMax"/>
        </c:scaling>
        <c:delete val="0"/>
        <c:axPos val="l"/>
        <c:majorGridlines>
          <c:spPr>
            <a:ln w="3175">
              <a:solidFill>
                <a:srgbClr val="C0C0C0"/>
              </a:solidFill>
              <a:prstDash val="solid"/>
            </a:ln>
          </c:spPr>
        </c:majorGridlines>
        <c:title>
          <c:tx>
            <c:rich>
              <a:bodyPr/>
              <a:lstStyle/>
              <a:p>
                <a:pPr>
                  <a:defRPr/>
                </a:pPr>
                <a:r>
                  <a:rPr lang="en-GB"/>
                  <a:t>Hectares</a:t>
                </a:r>
              </a:p>
            </c:rich>
          </c:tx>
          <c:layout>
            <c:manualLayout>
              <c:xMode val="edge"/>
              <c:yMode val="edge"/>
              <c:x val="2.6423611111111108E-4"/>
              <c:y val="0.26852638888888891"/>
            </c:manualLayout>
          </c:layout>
          <c:overlay val="0"/>
          <c:spPr>
            <a:noFill/>
            <a:ln w="25400">
              <a:noFill/>
            </a:ln>
          </c:spPr>
        </c:title>
        <c:numFmt formatCode="#,##0_ ;\-#,##0\ " sourceLinked="1"/>
        <c:majorTickMark val="out"/>
        <c:minorTickMark val="none"/>
        <c:tickLblPos val="nextTo"/>
        <c:spPr>
          <a:ln w="3175">
            <a:solidFill>
              <a:schemeClr val="tx1"/>
            </a:solidFill>
            <a:prstDash val="solid"/>
          </a:ln>
        </c:spPr>
        <c:txPr>
          <a:bodyPr rot="0" vert="horz"/>
          <a:lstStyle/>
          <a:p>
            <a:pPr>
              <a:defRPr/>
            </a:pPr>
            <a:endParaRPr lang="en-US"/>
          </a:p>
        </c:txPr>
        <c:crossAx val="524578984"/>
        <c:crosses val="autoZero"/>
        <c:crossBetween val="between"/>
      </c:valAx>
      <c:spPr>
        <a:noFill/>
        <a:ln w="25400">
          <a:noFill/>
        </a:ln>
      </c:spPr>
    </c:plotArea>
    <c:legend>
      <c:legendPos val="t"/>
      <c:layout>
        <c:manualLayout>
          <c:xMode val="edge"/>
          <c:yMode val="edge"/>
          <c:x val="0.11903559027777778"/>
          <c:y val="5.9322033898305787E-2"/>
          <c:w val="0.87475954861111116"/>
          <c:h val="4.0677966101694885E-2"/>
        </c:manualLayout>
      </c:layout>
      <c:overlay val="0"/>
      <c:spPr>
        <a:solidFill>
          <a:sysClr val="window" lastClr="FFFFFF"/>
        </a:solidFill>
        <a:ln w="25400">
          <a:noFill/>
        </a:ln>
      </c:spPr>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b="0" i="1">
                <a:effectLst/>
                <a:latin typeface="Arial" panose="020B0604020202020204" pitchFamily="34" charset="0"/>
                <a:cs typeface="Arial" panose="020B0604020202020204" pitchFamily="34" charset="0"/>
              </a:rPr>
              <a:t>Break in time series due to inclusion</a:t>
            </a:r>
            <a:r>
              <a:rPr lang="en-GB" sz="1200" b="0" i="1" baseline="0">
                <a:effectLst/>
                <a:latin typeface="Arial" panose="020B0604020202020204" pitchFamily="34" charset="0"/>
                <a:cs typeface="Arial" panose="020B0604020202020204" pitchFamily="34" charset="0"/>
              </a:rPr>
              <a:t> of </a:t>
            </a:r>
            <a:endParaRPr lang="en-GB" sz="1200">
              <a:effectLst/>
              <a:latin typeface="Arial" panose="020B0604020202020204" pitchFamily="34" charset="0"/>
              <a:cs typeface="Arial" panose="020B0604020202020204" pitchFamily="34" charset="0"/>
            </a:endParaRPr>
          </a:p>
          <a:p>
            <a:pPr>
              <a:defRPr/>
            </a:pPr>
            <a:r>
              <a:rPr lang="en-GB" sz="1200" b="0" i="1" baseline="0">
                <a:effectLst/>
                <a:latin typeface="Arial" panose="020B0604020202020204" pitchFamily="34" charset="0"/>
                <a:cs typeface="Arial" panose="020B0604020202020204" pitchFamily="34" charset="0"/>
              </a:rPr>
              <a:t>waste prepared for reuse from 2012/13</a:t>
            </a:r>
          </a:p>
          <a:p>
            <a:pPr>
              <a:defRPr/>
            </a:pPr>
            <a:endParaRPr lang="en-GB"/>
          </a:p>
        </c:rich>
      </c:tx>
      <c:layout>
        <c:manualLayout>
          <c:xMode val="edge"/>
          <c:yMode val="edge"/>
          <c:x val="0.27636997845554079"/>
          <c:y val="0.54760065187243634"/>
        </c:manualLayout>
      </c:layout>
      <c:overlay val="0"/>
    </c:title>
    <c:autoTitleDeleted val="0"/>
    <c:plotArea>
      <c:layout/>
      <c:lineChart>
        <c:grouping val="standard"/>
        <c:varyColors val="0"/>
        <c:ser>
          <c:idx val="0"/>
          <c:order val="0"/>
          <c:tx>
            <c:strRef>
              <c:f>'Table 6.1'!$A$4</c:f>
              <c:strCache>
                <c:ptCount val="1"/>
                <c:pt idx="0">
                  <c:v>% LAC municipal waste recycled or composted</c:v>
                </c:pt>
              </c:strCache>
            </c:strRef>
          </c:tx>
          <c:spPr>
            <a:ln>
              <a:solidFill>
                <a:srgbClr val="08519C"/>
              </a:solidFill>
            </a:ln>
          </c:spPr>
          <c:marker>
            <c:symbol val="none"/>
          </c:marker>
          <c:dPt>
            <c:idx val="7"/>
            <c:bubble3D val="0"/>
            <c:spPr>
              <a:ln>
                <a:solidFill>
                  <a:schemeClr val="bg1"/>
                </a:solidFill>
              </a:ln>
            </c:spPr>
            <c:extLst>
              <c:ext xmlns:c16="http://schemas.microsoft.com/office/drawing/2014/chart" uri="{C3380CC4-5D6E-409C-BE32-E72D297353CC}">
                <c16:uniqueId val="{00000001-5EAE-490D-9A50-08D3B032A76B}"/>
              </c:ext>
            </c:extLst>
          </c:dPt>
          <c:cat>
            <c:strRef>
              <c:f>('Table 6.1'!$B$3:$K$3,'Table 6.1'!$B$8:$K$8)</c:f>
              <c:strCache>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Cache>
            </c:strRef>
          </c:cat>
          <c:val>
            <c:numRef>
              <c:f>('Table 6.1'!$B$4:$K$4,'Table 6.1'!$B$9:$K$9)</c:f>
              <c:numCache>
                <c:formatCode>0.0%</c:formatCode>
                <c:ptCount val="20"/>
                <c:pt idx="0">
                  <c:v>0.23019103743781946</c:v>
                </c:pt>
                <c:pt idx="1">
                  <c:v>0.25536413570183542</c:v>
                </c:pt>
                <c:pt idx="2">
                  <c:v>0.28860578304439266</c:v>
                </c:pt>
                <c:pt idx="3">
                  <c:v>0.31601704673102521</c:v>
                </c:pt>
                <c:pt idx="4">
                  <c:v>0.33106098532301159</c:v>
                </c:pt>
                <c:pt idx="5">
                  <c:v>0.35519410635655141</c:v>
                </c:pt>
                <c:pt idx="6">
                  <c:v>0.38370041779306668</c:v>
                </c:pt>
                <c:pt idx="7">
                  <c:v>0.38826336410818391</c:v>
                </c:pt>
                <c:pt idx="8">
                  <c:v>0.40724586119056655</c:v>
                </c:pt>
                <c:pt idx="9">
                  <c:v>0.41384353442309846</c:v>
                </c:pt>
                <c:pt idx="10">
                  <c:v>0.4183159537868662</c:v>
                </c:pt>
                <c:pt idx="11">
                  <c:v>0.44037663353516598</c:v>
                </c:pt>
                <c:pt idx="12">
                  <c:v>0.4763433521222033</c:v>
                </c:pt>
                <c:pt idx="13">
                  <c:v>0.49781899883831493</c:v>
                </c:pt>
                <c:pt idx="14">
                  <c:v>0.51089273871930685</c:v>
                </c:pt>
                <c:pt idx="15">
                  <c:v>0.49961013623957201</c:v>
                </c:pt>
                <c:pt idx="16">
                  <c:v>0.497</c:v>
                </c:pt>
                <c:pt idx="17">
                  <c:v>0.49665231999381559</c:v>
                </c:pt>
                <c:pt idx="18">
                  <c:v>0.505</c:v>
                </c:pt>
                <c:pt idx="19">
                  <c:v>0.504</c:v>
                </c:pt>
              </c:numCache>
            </c:numRef>
          </c:val>
          <c:smooth val="0"/>
          <c:extLst>
            <c:ext xmlns:c16="http://schemas.microsoft.com/office/drawing/2014/chart" uri="{C3380CC4-5D6E-409C-BE32-E72D297353CC}">
              <c16:uniqueId val="{00000002-5EAE-490D-9A50-08D3B032A76B}"/>
            </c:ext>
          </c:extLst>
        </c:ser>
        <c:ser>
          <c:idx val="1"/>
          <c:order val="1"/>
          <c:tx>
            <c:strRef>
              <c:f>'Table 6.1'!$A$5</c:f>
              <c:strCache>
                <c:ptCount val="1"/>
                <c:pt idx="0">
                  <c:v>% household waste recycled or composted</c:v>
                </c:pt>
              </c:strCache>
            </c:strRef>
          </c:tx>
          <c:spPr>
            <a:ln>
              <a:solidFill>
                <a:srgbClr val="6BAED6"/>
              </a:solidFill>
            </a:ln>
          </c:spPr>
          <c:marker>
            <c:symbol val="none"/>
          </c:marker>
          <c:dPt>
            <c:idx val="7"/>
            <c:bubble3D val="0"/>
            <c:spPr>
              <a:ln>
                <a:noFill/>
              </a:ln>
            </c:spPr>
            <c:extLst>
              <c:ext xmlns:c16="http://schemas.microsoft.com/office/drawing/2014/chart" uri="{C3380CC4-5D6E-409C-BE32-E72D297353CC}">
                <c16:uniqueId val="{00000004-5EAE-490D-9A50-08D3B032A76B}"/>
              </c:ext>
            </c:extLst>
          </c:dPt>
          <c:cat>
            <c:strRef>
              <c:f>('Table 6.1'!$B$3:$K$3,'Table 6.1'!$B$8:$K$8)</c:f>
              <c:strCache>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Cache>
            </c:strRef>
          </c:cat>
          <c:val>
            <c:numRef>
              <c:f>('Table 6.1'!$B$5:$K$5,'Table 6.1'!$B$10:$K$10)</c:f>
              <c:numCache>
                <c:formatCode>0.0%</c:formatCode>
                <c:ptCount val="20"/>
                <c:pt idx="0">
                  <c:v>0.245</c:v>
                </c:pt>
                <c:pt idx="1">
                  <c:v>0.27678491591846849</c:v>
                </c:pt>
                <c:pt idx="2">
                  <c:v>0.31922956377396183</c:v>
                </c:pt>
                <c:pt idx="3">
                  <c:v>0.34405915210185761</c:v>
                </c:pt>
                <c:pt idx="4">
                  <c:v>0.35575322857580893</c:v>
                </c:pt>
                <c:pt idx="5">
                  <c:v>0.37331087378310501</c:v>
                </c:pt>
                <c:pt idx="6">
                  <c:v>0.39718553040537335</c:v>
                </c:pt>
                <c:pt idx="7">
                  <c:v>0.39767487518741484</c:v>
                </c:pt>
                <c:pt idx="8">
                  <c:v>0.41364545433302263</c:v>
                </c:pt>
                <c:pt idx="9">
                  <c:v>0.42025899918202841</c:v>
                </c:pt>
                <c:pt idx="10">
                  <c:v>0.42245882490209757</c:v>
                </c:pt>
                <c:pt idx="11">
                  <c:v>0.44343294959940599</c:v>
                </c:pt>
                <c:pt idx="12">
                  <c:v>0.48071119747946389</c:v>
                </c:pt>
                <c:pt idx="13">
                  <c:v>0.50034126757328012</c:v>
                </c:pt>
                <c:pt idx="14">
                  <c:v>0.51865684307333304</c:v>
                </c:pt>
                <c:pt idx="15">
                  <c:v>0.50857668519346833</c:v>
                </c:pt>
                <c:pt idx="16">
                  <c:v>0.501</c:v>
                </c:pt>
                <c:pt idx="17">
                  <c:v>0.50669575581744664</c:v>
                </c:pt>
                <c:pt idx="18">
                  <c:v>0.51100000000000001</c:v>
                </c:pt>
                <c:pt idx="19">
                  <c:v>0.51</c:v>
                </c:pt>
              </c:numCache>
            </c:numRef>
          </c:val>
          <c:smooth val="0"/>
          <c:extLst>
            <c:ext xmlns:c16="http://schemas.microsoft.com/office/drawing/2014/chart" uri="{C3380CC4-5D6E-409C-BE32-E72D297353CC}">
              <c16:uniqueId val="{00000005-5EAE-490D-9A50-08D3B032A76B}"/>
            </c:ext>
          </c:extLst>
        </c:ser>
        <c:ser>
          <c:idx val="2"/>
          <c:order val="2"/>
          <c:tx>
            <c:strRef>
              <c:f>'Table 6.1'!$A$6</c:f>
              <c:strCache>
                <c:ptCount val="1"/>
                <c:pt idx="0">
                  <c:v>2020 NI Waste Management Strategy Target</c:v>
                </c:pt>
              </c:strCache>
            </c:strRef>
          </c:tx>
          <c:spPr>
            <a:ln w="63500">
              <a:solidFill>
                <a:srgbClr val="6BAED6"/>
              </a:solidFill>
              <a:prstDash val="dash"/>
            </a:ln>
          </c:spPr>
          <c:marker>
            <c:symbol val="none"/>
          </c:marker>
          <c:cat>
            <c:strRef>
              <c:f>('Table 6.1'!$B$3:$K$3,'Table 6.1'!$B$8:$K$8)</c:f>
              <c:strCache>
                <c:ptCount val="20"/>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strCache>
            </c:strRef>
          </c:cat>
          <c:val>
            <c:numRef>
              <c:f>('Table 6.1'!$B$6:$K$6,'Table 6.1'!$B$11:$F$11)</c:f>
              <c:numCache>
                <c:formatCode>0.0%</c:formatCode>
                <c:ptCount val="15"/>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numCache>
            </c:numRef>
          </c:val>
          <c:smooth val="0"/>
          <c:extLst>
            <c:ext xmlns:c16="http://schemas.microsoft.com/office/drawing/2014/chart" uri="{C3380CC4-5D6E-409C-BE32-E72D297353CC}">
              <c16:uniqueId val="{00000006-5EAE-490D-9A50-08D3B032A76B}"/>
            </c:ext>
          </c:extLst>
        </c:ser>
        <c:dLbls>
          <c:showLegendKey val="0"/>
          <c:showVal val="0"/>
          <c:showCatName val="0"/>
          <c:showSerName val="0"/>
          <c:showPercent val="0"/>
          <c:showBubbleSize val="0"/>
        </c:dLbls>
        <c:smooth val="0"/>
        <c:axId val="524583296"/>
        <c:axId val="524576632"/>
      </c:lineChart>
      <c:catAx>
        <c:axId val="524583296"/>
        <c:scaling>
          <c:orientation val="minMax"/>
        </c:scaling>
        <c:delete val="0"/>
        <c:axPos val="b"/>
        <c:numFmt formatCode="General" sourceLinked="0"/>
        <c:majorTickMark val="out"/>
        <c:minorTickMark val="none"/>
        <c:tickLblPos val="nextTo"/>
        <c:spPr>
          <a:ln w="3175">
            <a:solidFill>
              <a:schemeClr val="tx1"/>
            </a:solidFill>
          </a:ln>
        </c:spPr>
        <c:txPr>
          <a:bodyPr rot="5400000"/>
          <a:lstStyle/>
          <a:p>
            <a:pPr>
              <a:defRPr/>
            </a:pPr>
            <a:endParaRPr lang="en-US"/>
          </a:p>
        </c:txPr>
        <c:crossAx val="524576632"/>
        <c:crosses val="autoZero"/>
        <c:auto val="1"/>
        <c:lblAlgn val="ctr"/>
        <c:lblOffset val="100"/>
        <c:noMultiLvlLbl val="0"/>
      </c:catAx>
      <c:valAx>
        <c:axId val="524576632"/>
        <c:scaling>
          <c:orientation val="minMax"/>
          <c:max val="0.55000000000000004"/>
          <c:min val="0"/>
        </c:scaling>
        <c:delete val="0"/>
        <c:axPos val="l"/>
        <c:majorGridlines>
          <c:spPr>
            <a:ln w="3175">
              <a:solidFill>
                <a:schemeClr val="bg1">
                  <a:lumMod val="85000"/>
                </a:schemeClr>
              </a:solidFill>
            </a:ln>
          </c:spPr>
        </c:majorGridlines>
        <c:title>
          <c:tx>
            <c:rich>
              <a:bodyPr/>
              <a:lstStyle/>
              <a:p>
                <a:pPr>
                  <a:defRPr b="0"/>
                </a:pPr>
                <a:r>
                  <a:rPr lang="en-US" b="0"/>
                  <a:t>Percentage</a:t>
                </a:r>
              </a:p>
            </c:rich>
          </c:tx>
          <c:layout>
            <c:manualLayout>
              <c:xMode val="edge"/>
              <c:yMode val="edge"/>
              <c:x val="6.573556126160931E-3"/>
              <c:y val="0.47667193290700344"/>
            </c:manualLayout>
          </c:layout>
          <c:overlay val="0"/>
        </c:title>
        <c:numFmt formatCode="0%" sourceLinked="0"/>
        <c:majorTickMark val="out"/>
        <c:minorTickMark val="none"/>
        <c:tickLblPos val="nextTo"/>
        <c:spPr>
          <a:ln w="3175">
            <a:solidFill>
              <a:schemeClr val="tx1"/>
            </a:solidFill>
          </a:ln>
        </c:spPr>
        <c:crossAx val="524583296"/>
        <c:crosses val="autoZero"/>
        <c:crossBetween val="between"/>
      </c:valAx>
    </c:plotArea>
    <c:legend>
      <c:legendPos val="t"/>
      <c:layout>
        <c:manualLayout>
          <c:xMode val="edge"/>
          <c:yMode val="edge"/>
          <c:x val="5.5878344365288997E-2"/>
          <c:y val="7.2964591183137029E-2"/>
          <c:w val="0.9257597651106465"/>
          <c:h val="0.18281511691831698"/>
        </c:manualLayout>
      </c:layout>
      <c:overlay val="0"/>
    </c:legend>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04375000000001"/>
          <c:y val="7.8074305555555557E-2"/>
          <c:w val="0.84595624999999997"/>
          <c:h val="0.66470451388888896"/>
        </c:manualLayout>
      </c:layout>
      <c:barChart>
        <c:barDir val="col"/>
        <c:grouping val="clustered"/>
        <c:varyColors val="0"/>
        <c:ser>
          <c:idx val="0"/>
          <c:order val="0"/>
          <c:tx>
            <c:strRef>
              <c:f>'Table 7.1a'!$A$5</c:f>
              <c:strCache>
                <c:ptCount val="1"/>
                <c:pt idx="0">
                  <c:v>Cumulative Total</c:v>
                </c:pt>
              </c:strCache>
            </c:strRef>
          </c:tx>
          <c:spPr>
            <a:solidFill>
              <a:srgbClr val="08519C"/>
            </a:solidFill>
            <a:ln w="9525">
              <a:solidFill>
                <a:srgbClr val="08519C"/>
              </a:solidFill>
            </a:ln>
          </c:spPr>
          <c:invertIfNegative val="0"/>
          <c:cat>
            <c:strRef>
              <c:f>('Table 7.1a'!$B$3:$M$3,'Table 7.1a'!$B$7:$M$7)</c:f>
              <c:strCache>
                <c:ptCount val="24"/>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pt idx="21">
                  <c:v>2022/23</c:v>
                </c:pt>
                <c:pt idx="22">
                  <c:v>2023/24</c:v>
                </c:pt>
                <c:pt idx="23">
                  <c:v>2024/25</c:v>
                </c:pt>
              </c:strCache>
            </c:strRef>
          </c:cat>
          <c:val>
            <c:numRef>
              <c:f>('Table 7.1a'!$B$5:$M$5,'Table 7.1a'!$B$9:$M$9)</c:f>
              <c:numCache>
                <c:formatCode>#,##0</c:formatCode>
                <c:ptCount val="24"/>
                <c:pt idx="0">
                  <c:v>1513</c:v>
                </c:pt>
                <c:pt idx="1">
                  <c:v>1573</c:v>
                </c:pt>
                <c:pt idx="2">
                  <c:v>1639</c:v>
                </c:pt>
                <c:pt idx="3">
                  <c:v>1704</c:v>
                </c:pt>
                <c:pt idx="4">
                  <c:v>1718</c:v>
                </c:pt>
                <c:pt idx="5">
                  <c:v>1738</c:v>
                </c:pt>
                <c:pt idx="6">
                  <c:v>1758</c:v>
                </c:pt>
                <c:pt idx="7">
                  <c:v>1804</c:v>
                </c:pt>
                <c:pt idx="8">
                  <c:v>1854</c:v>
                </c:pt>
                <c:pt idx="9">
                  <c:v>1897</c:v>
                </c:pt>
                <c:pt idx="10">
                  <c:v>1901</c:v>
                </c:pt>
                <c:pt idx="11">
                  <c:v>1940</c:v>
                </c:pt>
                <c:pt idx="12">
                  <c:v>1951</c:v>
                </c:pt>
                <c:pt idx="13">
                  <c:v>1973</c:v>
                </c:pt>
                <c:pt idx="14">
                  <c:v>1978</c:v>
                </c:pt>
                <c:pt idx="15">
                  <c:v>1993</c:v>
                </c:pt>
                <c:pt idx="16">
                  <c:v>1995</c:v>
                </c:pt>
                <c:pt idx="17">
                  <c:v>2009</c:v>
                </c:pt>
                <c:pt idx="18">
                  <c:v>2009</c:v>
                </c:pt>
                <c:pt idx="19">
                  <c:v>2013</c:v>
                </c:pt>
                <c:pt idx="20">
                  <c:v>2020</c:v>
                </c:pt>
                <c:pt idx="21">
                  <c:v>2036</c:v>
                </c:pt>
                <c:pt idx="22">
                  <c:v>2054</c:v>
                </c:pt>
                <c:pt idx="23">
                  <c:v>2082</c:v>
                </c:pt>
              </c:numCache>
            </c:numRef>
          </c:val>
          <c:extLst>
            <c:ext xmlns:c16="http://schemas.microsoft.com/office/drawing/2014/chart" uri="{C3380CC4-5D6E-409C-BE32-E72D297353CC}">
              <c16:uniqueId val="{00000000-7910-4851-8A09-A43DC70683A1}"/>
            </c:ext>
          </c:extLst>
        </c:ser>
        <c:dLbls>
          <c:showLegendKey val="0"/>
          <c:showVal val="0"/>
          <c:showCatName val="0"/>
          <c:showSerName val="0"/>
          <c:showPercent val="0"/>
          <c:showBubbleSize val="0"/>
        </c:dLbls>
        <c:gapWidth val="150"/>
        <c:axId val="524577416"/>
        <c:axId val="524579768"/>
      </c:barChart>
      <c:catAx>
        <c:axId val="524577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4579768"/>
        <c:crosses val="autoZero"/>
        <c:auto val="1"/>
        <c:lblAlgn val="ctr"/>
        <c:lblOffset val="100"/>
        <c:noMultiLvlLbl val="0"/>
      </c:catAx>
      <c:valAx>
        <c:axId val="524579768"/>
        <c:scaling>
          <c:orientation val="minMax"/>
        </c:scaling>
        <c:delete val="0"/>
        <c:axPos val="l"/>
        <c:majorGridlines>
          <c:spPr>
            <a:ln w="3175">
              <a:solidFill>
                <a:srgbClr val="C0C0C0"/>
              </a:solidFill>
              <a:prstDash val="solid"/>
            </a:ln>
          </c:spPr>
        </c:majorGridlines>
        <c:title>
          <c:tx>
            <c:rich>
              <a:bodyPr/>
              <a:lstStyle/>
              <a:p>
                <a:pPr>
                  <a:defRPr/>
                </a:pPr>
                <a:r>
                  <a:rPr lang="en-GB"/>
                  <a:t>Number of scheduled monuments</a:t>
                </a:r>
              </a:p>
            </c:rich>
          </c:tx>
          <c:layout>
            <c:manualLayout>
              <c:xMode val="edge"/>
              <c:yMode val="edge"/>
              <c:x val="2.6423611111111108E-4"/>
              <c:y val="0.14505416666666668"/>
            </c:manualLayout>
          </c:layout>
          <c:overlay val="0"/>
          <c:spPr>
            <a:noFill/>
            <a:ln w="25400">
              <a:noFill/>
            </a:ln>
          </c:spPr>
        </c:title>
        <c:numFmt formatCode="#,##0" sourceLinked="1"/>
        <c:majorTickMark val="out"/>
        <c:minorTickMark val="none"/>
        <c:tickLblPos val="nextTo"/>
        <c:spPr>
          <a:ln w="3175">
            <a:solidFill>
              <a:schemeClr val="tx1"/>
            </a:solidFill>
            <a:prstDash val="solid"/>
          </a:ln>
        </c:spPr>
        <c:txPr>
          <a:bodyPr rot="0" vert="horz"/>
          <a:lstStyle/>
          <a:p>
            <a:pPr>
              <a:defRPr/>
            </a:pPr>
            <a:endParaRPr lang="en-US"/>
          </a:p>
        </c:txPr>
        <c:crossAx val="524577416"/>
        <c:crosses val="autoZero"/>
        <c:crossBetween val="between"/>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0763888888888"/>
          <c:y val="5.1615972222222223E-2"/>
          <c:w val="0.86191128472222234"/>
          <c:h val="0.69116284722222221"/>
        </c:manualLayout>
      </c:layout>
      <c:barChart>
        <c:barDir val="col"/>
        <c:grouping val="clustered"/>
        <c:varyColors val="0"/>
        <c:ser>
          <c:idx val="0"/>
          <c:order val="0"/>
          <c:tx>
            <c:strRef>
              <c:f>'Table 7.1b'!$A$4</c:f>
              <c:strCache>
                <c:ptCount val="1"/>
                <c:pt idx="0">
                  <c:v>Number of scheduled monument consents</c:v>
                </c:pt>
              </c:strCache>
            </c:strRef>
          </c:tx>
          <c:spPr>
            <a:solidFill>
              <a:srgbClr val="08519C"/>
            </a:solidFill>
            <a:ln w="9525">
              <a:solidFill>
                <a:srgbClr val="08519C"/>
              </a:solidFill>
            </a:ln>
          </c:spPr>
          <c:invertIfNegative val="0"/>
          <c:cat>
            <c:strRef>
              <c:f>('Table 7.1b'!$B$3:$M$3,'Table 7.1b'!$B$6:$M$6)</c:f>
              <c:strCache>
                <c:ptCount val="24"/>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pt idx="21">
                  <c:v>2022/23</c:v>
                </c:pt>
                <c:pt idx="22">
                  <c:v>2023/24</c:v>
                </c:pt>
                <c:pt idx="23">
                  <c:v>2024/25</c:v>
                </c:pt>
              </c:strCache>
            </c:strRef>
          </c:cat>
          <c:val>
            <c:numRef>
              <c:f>('Table 7.1b'!$B$4:$M$4,'Table 7.1b'!$B$7:$M$7)</c:f>
              <c:numCache>
                <c:formatCode>#,##0</c:formatCode>
                <c:ptCount val="24"/>
                <c:pt idx="0">
                  <c:v>17</c:v>
                </c:pt>
                <c:pt idx="1">
                  <c:v>24</c:v>
                </c:pt>
                <c:pt idx="2">
                  <c:v>23</c:v>
                </c:pt>
                <c:pt idx="3">
                  <c:v>36</c:v>
                </c:pt>
                <c:pt idx="4">
                  <c:v>39</c:v>
                </c:pt>
                <c:pt idx="5">
                  <c:v>50</c:v>
                </c:pt>
                <c:pt idx="6">
                  <c:v>49</c:v>
                </c:pt>
                <c:pt idx="7">
                  <c:v>68</c:v>
                </c:pt>
                <c:pt idx="8">
                  <c:v>50</c:v>
                </c:pt>
                <c:pt idx="9">
                  <c:v>45</c:v>
                </c:pt>
                <c:pt idx="10">
                  <c:v>46</c:v>
                </c:pt>
                <c:pt idx="11">
                  <c:v>50</c:v>
                </c:pt>
                <c:pt idx="12">
                  <c:v>54</c:v>
                </c:pt>
                <c:pt idx="13">
                  <c:v>58</c:v>
                </c:pt>
                <c:pt idx="14">
                  <c:v>68</c:v>
                </c:pt>
                <c:pt idx="15">
                  <c:v>49</c:v>
                </c:pt>
                <c:pt idx="16">
                  <c:v>54</c:v>
                </c:pt>
                <c:pt idx="17">
                  <c:v>85</c:v>
                </c:pt>
                <c:pt idx="18">
                  <c:v>97</c:v>
                </c:pt>
                <c:pt idx="19">
                  <c:v>76</c:v>
                </c:pt>
                <c:pt idx="20">
                  <c:v>85</c:v>
                </c:pt>
                <c:pt idx="21">
                  <c:v>89</c:v>
                </c:pt>
                <c:pt idx="22">
                  <c:v>50</c:v>
                </c:pt>
                <c:pt idx="23">
                  <c:v>89</c:v>
                </c:pt>
              </c:numCache>
            </c:numRef>
          </c:val>
          <c:extLst>
            <c:ext xmlns:c16="http://schemas.microsoft.com/office/drawing/2014/chart" uri="{C3380CC4-5D6E-409C-BE32-E72D297353CC}">
              <c16:uniqueId val="{00000000-DDE6-47E0-A452-53E6E3F19A18}"/>
            </c:ext>
          </c:extLst>
        </c:ser>
        <c:dLbls>
          <c:showLegendKey val="0"/>
          <c:showVal val="0"/>
          <c:showCatName val="0"/>
          <c:showSerName val="0"/>
          <c:showPercent val="0"/>
          <c:showBubbleSize val="0"/>
        </c:dLbls>
        <c:gapWidth val="150"/>
        <c:axId val="524580944"/>
        <c:axId val="524580160"/>
      </c:barChart>
      <c:catAx>
        <c:axId val="52458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4580160"/>
        <c:crosses val="autoZero"/>
        <c:auto val="1"/>
        <c:lblAlgn val="ctr"/>
        <c:lblOffset val="100"/>
        <c:noMultiLvlLbl val="0"/>
      </c:catAx>
      <c:valAx>
        <c:axId val="524580160"/>
        <c:scaling>
          <c:orientation val="minMax"/>
          <c:max val="100"/>
        </c:scaling>
        <c:delete val="0"/>
        <c:axPos val="l"/>
        <c:majorGridlines>
          <c:spPr>
            <a:ln w="3175">
              <a:solidFill>
                <a:srgbClr val="C0C0C0"/>
              </a:solidFill>
              <a:prstDash val="solid"/>
            </a:ln>
          </c:spPr>
        </c:majorGridlines>
        <c:title>
          <c:tx>
            <c:rich>
              <a:bodyPr/>
              <a:lstStyle/>
              <a:p>
                <a:pPr>
                  <a:defRPr/>
                </a:pPr>
                <a:r>
                  <a:rPr lang="en-GB"/>
                  <a:t>Number of scheduled monument consent applications</a:t>
                </a:r>
              </a:p>
            </c:rich>
          </c:tx>
          <c:layout>
            <c:manualLayout>
              <c:xMode val="edge"/>
              <c:yMode val="edge"/>
              <c:x val="2.6423611111111108E-4"/>
              <c:y val="3.9430555555555555E-3"/>
            </c:manualLayout>
          </c:layout>
          <c:overlay val="0"/>
          <c:spPr>
            <a:noFill/>
            <a:ln w="25400">
              <a:noFill/>
            </a:ln>
          </c:spPr>
        </c:title>
        <c:numFmt formatCode="#,##0" sourceLinked="1"/>
        <c:majorTickMark val="out"/>
        <c:minorTickMark val="none"/>
        <c:tickLblPos val="nextTo"/>
        <c:spPr>
          <a:ln w="3175">
            <a:solidFill>
              <a:schemeClr val="tx1"/>
            </a:solidFill>
            <a:prstDash val="solid"/>
          </a:ln>
        </c:spPr>
        <c:txPr>
          <a:bodyPr rot="0" vert="horz"/>
          <a:lstStyle/>
          <a:p>
            <a:pPr>
              <a:defRPr/>
            </a:pPr>
            <a:endParaRPr lang="en-US"/>
          </a:p>
        </c:txPr>
        <c:crossAx val="524580944"/>
        <c:crosses val="autoZero"/>
        <c:crossBetween val="between"/>
        <c:majorUnit val="20"/>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92899305555555"/>
          <c:y val="9.1303472222222223E-2"/>
          <c:w val="0.83807100694444447"/>
          <c:h val="0.65147534722222222"/>
        </c:manualLayout>
      </c:layout>
      <c:barChart>
        <c:barDir val="col"/>
        <c:grouping val="stacked"/>
        <c:varyColors val="0"/>
        <c:ser>
          <c:idx val="0"/>
          <c:order val="0"/>
          <c:tx>
            <c:strRef>
              <c:f>'Table 7.2'!$A$4</c:f>
              <c:strCache>
                <c:ptCount val="1"/>
                <c:pt idx="0">
                  <c:v>A</c:v>
                </c:pt>
              </c:strCache>
            </c:strRef>
          </c:tx>
          <c:spPr>
            <a:solidFill>
              <a:srgbClr val="000000"/>
            </a:solidFill>
            <a:ln w="9525">
              <a:solidFill>
                <a:srgbClr val="000000"/>
              </a:solidFill>
            </a:ln>
          </c:spPr>
          <c:invertIfNegative val="0"/>
          <c:cat>
            <c:strRef>
              <c:f>('Table 7.2'!$B$3:$L$3,'Table 7.2'!$B$11:$L$11)</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7.2'!$B$4:$L$4,'Table 7.2'!$B$12:$L$12)</c:f>
              <c:numCache>
                <c:formatCode>#,##0</c:formatCode>
                <c:ptCount val="22"/>
                <c:pt idx="0">
                  <c:v>207</c:v>
                </c:pt>
                <c:pt idx="1">
                  <c:v>206</c:v>
                </c:pt>
                <c:pt idx="2">
                  <c:v>203</c:v>
                </c:pt>
                <c:pt idx="3">
                  <c:v>203</c:v>
                </c:pt>
                <c:pt idx="4">
                  <c:v>203</c:v>
                </c:pt>
                <c:pt idx="5">
                  <c:v>205</c:v>
                </c:pt>
                <c:pt idx="6">
                  <c:v>204</c:v>
                </c:pt>
                <c:pt idx="7">
                  <c:v>211</c:v>
                </c:pt>
                <c:pt idx="8">
                  <c:v>211</c:v>
                </c:pt>
                <c:pt idx="9">
                  <c:v>206</c:v>
                </c:pt>
                <c:pt idx="10">
                  <c:v>207</c:v>
                </c:pt>
                <c:pt idx="11">
                  <c:v>212</c:v>
                </c:pt>
                <c:pt idx="12">
                  <c:v>214</c:v>
                </c:pt>
                <c:pt idx="13">
                  <c:v>221</c:v>
                </c:pt>
                <c:pt idx="14">
                  <c:v>221</c:v>
                </c:pt>
                <c:pt idx="15">
                  <c:v>226</c:v>
                </c:pt>
                <c:pt idx="16">
                  <c:v>228</c:v>
                </c:pt>
                <c:pt idx="17">
                  <c:v>228</c:v>
                </c:pt>
                <c:pt idx="18">
                  <c:v>227</c:v>
                </c:pt>
                <c:pt idx="19">
                  <c:v>224</c:v>
                </c:pt>
                <c:pt idx="20">
                  <c:v>224</c:v>
                </c:pt>
                <c:pt idx="21">
                  <c:v>224</c:v>
                </c:pt>
              </c:numCache>
            </c:numRef>
          </c:val>
          <c:extLst>
            <c:ext xmlns:c16="http://schemas.microsoft.com/office/drawing/2014/chart" uri="{C3380CC4-5D6E-409C-BE32-E72D297353CC}">
              <c16:uniqueId val="{00000000-6580-4A04-B0FF-3DA253C1CB20}"/>
            </c:ext>
          </c:extLst>
        </c:ser>
        <c:ser>
          <c:idx val="1"/>
          <c:order val="1"/>
          <c:tx>
            <c:strRef>
              <c:f>'Table 7.2'!$A$5</c:f>
              <c:strCache>
                <c:ptCount val="1"/>
                <c:pt idx="0">
                  <c:v>B+</c:v>
                </c:pt>
              </c:strCache>
            </c:strRef>
          </c:tx>
          <c:spPr>
            <a:solidFill>
              <a:srgbClr val="08519C"/>
            </a:solidFill>
            <a:ln>
              <a:solidFill>
                <a:srgbClr val="08519C"/>
              </a:solidFill>
            </a:ln>
          </c:spPr>
          <c:invertIfNegative val="0"/>
          <c:cat>
            <c:strRef>
              <c:f>('Table 7.2'!$B$3:$L$3,'Table 7.2'!$B$11:$L$11)</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7.2'!$B$5:$L$5,'Table 7.2'!$B$13:$L$13)</c:f>
              <c:numCache>
                <c:formatCode>#,##0</c:formatCode>
                <c:ptCount val="22"/>
                <c:pt idx="0">
                  <c:v>467</c:v>
                </c:pt>
                <c:pt idx="1">
                  <c:v>475</c:v>
                </c:pt>
                <c:pt idx="2">
                  <c:v>499</c:v>
                </c:pt>
                <c:pt idx="3">
                  <c:v>511</c:v>
                </c:pt>
                <c:pt idx="4">
                  <c:v>514</c:v>
                </c:pt>
                <c:pt idx="5">
                  <c:v>532</c:v>
                </c:pt>
                <c:pt idx="6">
                  <c:v>536</c:v>
                </c:pt>
                <c:pt idx="7">
                  <c:v>557</c:v>
                </c:pt>
                <c:pt idx="8">
                  <c:v>568</c:v>
                </c:pt>
                <c:pt idx="9">
                  <c:v>576</c:v>
                </c:pt>
                <c:pt idx="10">
                  <c:v>604</c:v>
                </c:pt>
                <c:pt idx="11">
                  <c:v>629</c:v>
                </c:pt>
                <c:pt idx="12">
                  <c:v>641</c:v>
                </c:pt>
                <c:pt idx="13">
                  <c:v>666</c:v>
                </c:pt>
                <c:pt idx="14">
                  <c:v>672</c:v>
                </c:pt>
                <c:pt idx="15">
                  <c:v>674</c:v>
                </c:pt>
                <c:pt idx="16">
                  <c:v>676</c:v>
                </c:pt>
                <c:pt idx="17">
                  <c:v>680</c:v>
                </c:pt>
                <c:pt idx="18">
                  <c:v>679</c:v>
                </c:pt>
                <c:pt idx="19">
                  <c:v>679</c:v>
                </c:pt>
                <c:pt idx="20">
                  <c:v>679</c:v>
                </c:pt>
                <c:pt idx="21">
                  <c:v>679</c:v>
                </c:pt>
              </c:numCache>
            </c:numRef>
          </c:val>
          <c:extLst>
            <c:ext xmlns:c16="http://schemas.microsoft.com/office/drawing/2014/chart" uri="{C3380CC4-5D6E-409C-BE32-E72D297353CC}">
              <c16:uniqueId val="{00000001-6580-4A04-B0FF-3DA253C1CB20}"/>
            </c:ext>
          </c:extLst>
        </c:ser>
        <c:ser>
          <c:idx val="2"/>
          <c:order val="2"/>
          <c:tx>
            <c:strRef>
              <c:f>'Table 7.2'!$A$6</c:f>
              <c:strCache>
                <c:ptCount val="1"/>
                <c:pt idx="0">
                  <c:v>B</c:v>
                </c:pt>
              </c:strCache>
            </c:strRef>
          </c:tx>
          <c:spPr>
            <a:solidFill>
              <a:srgbClr val="6BAED6"/>
            </a:solidFill>
            <a:ln>
              <a:solidFill>
                <a:srgbClr val="6BAED6"/>
              </a:solidFill>
            </a:ln>
          </c:spPr>
          <c:invertIfNegative val="0"/>
          <c:cat>
            <c:strRef>
              <c:f>('Table 7.2'!$B$3:$L$3,'Table 7.2'!$B$11:$L$11)</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7.2'!$B$6:$L$6,'Table 7.2'!$B$14:$L$14)</c:f>
              <c:numCache>
                <c:formatCode>#,##0</c:formatCode>
                <c:ptCount val="22"/>
                <c:pt idx="0">
                  <c:v>2165</c:v>
                </c:pt>
                <c:pt idx="1">
                  <c:v>2053</c:v>
                </c:pt>
                <c:pt idx="2">
                  <c:v>1902</c:v>
                </c:pt>
                <c:pt idx="3">
                  <c:v>1879</c:v>
                </c:pt>
                <c:pt idx="4">
                  <c:v>1870</c:v>
                </c:pt>
                <c:pt idx="5">
                  <c:v>1827</c:v>
                </c:pt>
                <c:pt idx="6">
                  <c:v>1804</c:v>
                </c:pt>
                <c:pt idx="7">
                  <c:v>1698</c:v>
                </c:pt>
                <c:pt idx="8">
                  <c:v>1632</c:v>
                </c:pt>
                <c:pt idx="9">
                  <c:v>1584</c:v>
                </c:pt>
                <c:pt idx="10">
                  <c:v>1381</c:v>
                </c:pt>
                <c:pt idx="11">
                  <c:v>1278</c:v>
                </c:pt>
                <c:pt idx="12">
                  <c:v>1245</c:v>
                </c:pt>
                <c:pt idx="13">
                  <c:v>1127</c:v>
                </c:pt>
                <c:pt idx="14">
                  <c:v>1061</c:v>
                </c:pt>
                <c:pt idx="15">
                  <c:v>1056</c:v>
                </c:pt>
                <c:pt idx="16">
                  <c:v>1027</c:v>
                </c:pt>
                <c:pt idx="17">
                  <c:v>1027</c:v>
                </c:pt>
                <c:pt idx="18">
                  <c:v>1027</c:v>
                </c:pt>
                <c:pt idx="19">
                  <c:v>1025</c:v>
                </c:pt>
                <c:pt idx="20">
                  <c:v>1025</c:v>
                </c:pt>
                <c:pt idx="21">
                  <c:v>1025</c:v>
                </c:pt>
              </c:numCache>
            </c:numRef>
          </c:val>
          <c:extLst>
            <c:ext xmlns:c16="http://schemas.microsoft.com/office/drawing/2014/chart" uri="{C3380CC4-5D6E-409C-BE32-E72D297353CC}">
              <c16:uniqueId val="{00000002-6580-4A04-B0FF-3DA253C1CB20}"/>
            </c:ext>
          </c:extLst>
        </c:ser>
        <c:ser>
          <c:idx val="3"/>
          <c:order val="3"/>
          <c:tx>
            <c:strRef>
              <c:f>'Table 7.2'!$A$7</c:f>
              <c:strCache>
                <c:ptCount val="1"/>
                <c:pt idx="0">
                  <c:v>B1</c:v>
                </c:pt>
              </c:strCache>
            </c:strRef>
          </c:tx>
          <c:spPr>
            <a:solidFill>
              <a:srgbClr val="BDD7E7"/>
            </a:solidFill>
            <a:ln>
              <a:solidFill>
                <a:srgbClr val="BDD7E7"/>
              </a:solidFill>
            </a:ln>
          </c:spPr>
          <c:invertIfNegative val="0"/>
          <c:cat>
            <c:strRef>
              <c:f>('Table 7.2'!$B$3:$L$3,'Table 7.2'!$B$11:$L$11)</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7.2'!$B$7:$L$7,'Table 7.2'!$B$15:$L$15)</c:f>
              <c:numCache>
                <c:formatCode>#,##0</c:formatCode>
                <c:ptCount val="22"/>
                <c:pt idx="0">
                  <c:v>3468</c:v>
                </c:pt>
                <c:pt idx="1">
                  <c:v>3442</c:v>
                </c:pt>
                <c:pt idx="2">
                  <c:v>3407</c:v>
                </c:pt>
                <c:pt idx="3">
                  <c:v>3420</c:v>
                </c:pt>
                <c:pt idx="4">
                  <c:v>3441</c:v>
                </c:pt>
                <c:pt idx="5">
                  <c:v>3458</c:v>
                </c:pt>
                <c:pt idx="6">
                  <c:v>3477</c:v>
                </c:pt>
                <c:pt idx="7">
                  <c:v>3518</c:v>
                </c:pt>
                <c:pt idx="8">
                  <c:v>3515</c:v>
                </c:pt>
                <c:pt idx="9">
                  <c:v>3495</c:v>
                </c:pt>
                <c:pt idx="10">
                  <c:v>3427</c:v>
                </c:pt>
                <c:pt idx="11">
                  <c:v>3384</c:v>
                </c:pt>
                <c:pt idx="12">
                  <c:v>3352</c:v>
                </c:pt>
                <c:pt idx="13">
                  <c:v>3321</c:v>
                </c:pt>
                <c:pt idx="14">
                  <c:v>3369</c:v>
                </c:pt>
                <c:pt idx="15">
                  <c:v>3376</c:v>
                </c:pt>
                <c:pt idx="16">
                  <c:v>3390</c:v>
                </c:pt>
                <c:pt idx="17">
                  <c:v>3400</c:v>
                </c:pt>
                <c:pt idx="18">
                  <c:v>3404</c:v>
                </c:pt>
                <c:pt idx="19">
                  <c:v>3409</c:v>
                </c:pt>
                <c:pt idx="20">
                  <c:v>3424</c:v>
                </c:pt>
                <c:pt idx="21">
                  <c:v>3434</c:v>
                </c:pt>
              </c:numCache>
            </c:numRef>
          </c:val>
          <c:extLst>
            <c:ext xmlns:c16="http://schemas.microsoft.com/office/drawing/2014/chart" uri="{C3380CC4-5D6E-409C-BE32-E72D297353CC}">
              <c16:uniqueId val="{00000003-6580-4A04-B0FF-3DA253C1CB20}"/>
            </c:ext>
          </c:extLst>
        </c:ser>
        <c:ser>
          <c:idx val="4"/>
          <c:order val="4"/>
          <c:tx>
            <c:strRef>
              <c:f>'Table 7.2'!$A$8</c:f>
              <c:strCache>
                <c:ptCount val="1"/>
                <c:pt idx="0">
                  <c:v>B2</c:v>
                </c:pt>
              </c:strCache>
            </c:strRef>
          </c:tx>
          <c:spPr>
            <a:solidFill>
              <a:srgbClr val="F0F6FA"/>
            </a:solidFill>
            <a:ln>
              <a:solidFill>
                <a:srgbClr val="BDD7E7"/>
              </a:solidFill>
            </a:ln>
          </c:spPr>
          <c:invertIfNegative val="0"/>
          <c:cat>
            <c:strRef>
              <c:f>('Table 7.2'!$B$3:$L$3,'Table 7.2'!$B$11:$L$11)</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7.2'!$B$8:$L$8,'Table 7.2'!$B$16:$L$16)</c:f>
              <c:numCache>
                <c:formatCode>#,##0</c:formatCode>
                <c:ptCount val="22"/>
                <c:pt idx="0">
                  <c:v>1884</c:v>
                </c:pt>
                <c:pt idx="1">
                  <c:v>2035</c:v>
                </c:pt>
                <c:pt idx="2">
                  <c:v>2174</c:v>
                </c:pt>
                <c:pt idx="3">
                  <c:v>2243</c:v>
                </c:pt>
                <c:pt idx="4">
                  <c:v>2270</c:v>
                </c:pt>
                <c:pt idx="5">
                  <c:v>2339</c:v>
                </c:pt>
                <c:pt idx="6">
                  <c:v>2416</c:v>
                </c:pt>
                <c:pt idx="7">
                  <c:v>2484</c:v>
                </c:pt>
                <c:pt idx="8">
                  <c:v>2571</c:v>
                </c:pt>
                <c:pt idx="9">
                  <c:v>2702</c:v>
                </c:pt>
                <c:pt idx="10">
                  <c:v>3002</c:v>
                </c:pt>
                <c:pt idx="11">
                  <c:v>3199</c:v>
                </c:pt>
                <c:pt idx="12">
                  <c:v>3322</c:v>
                </c:pt>
                <c:pt idx="13">
                  <c:v>3531</c:v>
                </c:pt>
                <c:pt idx="14">
                  <c:v>3593</c:v>
                </c:pt>
                <c:pt idx="15">
                  <c:v>3644</c:v>
                </c:pt>
                <c:pt idx="16">
                  <c:v>3673</c:v>
                </c:pt>
                <c:pt idx="17">
                  <c:v>3685</c:v>
                </c:pt>
                <c:pt idx="18">
                  <c:v>3726</c:v>
                </c:pt>
                <c:pt idx="19">
                  <c:v>3735</c:v>
                </c:pt>
                <c:pt idx="20">
                  <c:v>3772</c:v>
                </c:pt>
                <c:pt idx="21">
                  <c:v>3795</c:v>
                </c:pt>
              </c:numCache>
            </c:numRef>
          </c:val>
          <c:extLst>
            <c:ext xmlns:c16="http://schemas.microsoft.com/office/drawing/2014/chart" uri="{C3380CC4-5D6E-409C-BE32-E72D297353CC}">
              <c16:uniqueId val="{00000004-6580-4A04-B0FF-3DA253C1CB20}"/>
            </c:ext>
          </c:extLst>
        </c:ser>
        <c:dLbls>
          <c:showLegendKey val="0"/>
          <c:showVal val="0"/>
          <c:showCatName val="0"/>
          <c:showSerName val="0"/>
          <c:showPercent val="0"/>
          <c:showBubbleSize val="0"/>
        </c:dLbls>
        <c:gapWidth val="150"/>
        <c:overlap val="100"/>
        <c:axId val="524578592"/>
        <c:axId val="524579376"/>
      </c:barChart>
      <c:catAx>
        <c:axId val="5245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4579376"/>
        <c:crosses val="autoZero"/>
        <c:auto val="1"/>
        <c:lblAlgn val="ctr"/>
        <c:lblOffset val="100"/>
        <c:noMultiLvlLbl val="0"/>
      </c:catAx>
      <c:valAx>
        <c:axId val="524579376"/>
        <c:scaling>
          <c:orientation val="minMax"/>
        </c:scaling>
        <c:delete val="0"/>
        <c:axPos val="l"/>
        <c:majorGridlines>
          <c:spPr>
            <a:ln w="3175">
              <a:solidFill>
                <a:srgbClr val="C0C0C0"/>
              </a:solidFill>
              <a:prstDash val="solid"/>
            </a:ln>
          </c:spPr>
        </c:majorGridlines>
        <c:title>
          <c:tx>
            <c:rich>
              <a:bodyPr/>
              <a:lstStyle/>
              <a:p>
                <a:pPr>
                  <a:defRPr/>
                </a:pPr>
                <a:r>
                  <a:rPr lang="en-GB"/>
                  <a:t>Number of listed buildings by grade</a:t>
                </a:r>
              </a:p>
            </c:rich>
          </c:tx>
          <c:layout>
            <c:manualLayout>
              <c:xMode val="edge"/>
              <c:yMode val="edge"/>
              <c:x val="2.6423611111111108E-4"/>
              <c:y val="6.1269444444444446E-2"/>
            </c:manualLayout>
          </c:layout>
          <c:overlay val="0"/>
          <c:spPr>
            <a:noFill/>
            <a:ln w="25400">
              <a:noFill/>
            </a:ln>
          </c:spPr>
        </c:title>
        <c:numFmt formatCode="#,##0" sourceLinked="1"/>
        <c:majorTickMark val="out"/>
        <c:minorTickMark val="none"/>
        <c:tickLblPos val="nextTo"/>
        <c:spPr>
          <a:ln w="3175">
            <a:solidFill>
              <a:schemeClr val="tx1"/>
            </a:solidFill>
            <a:prstDash val="solid"/>
          </a:ln>
        </c:spPr>
        <c:txPr>
          <a:bodyPr rot="0" vert="horz"/>
          <a:lstStyle/>
          <a:p>
            <a:pPr>
              <a:defRPr/>
            </a:pPr>
            <a:endParaRPr lang="en-US"/>
          </a:p>
        </c:txPr>
        <c:crossAx val="524578592"/>
        <c:crosses val="autoZero"/>
        <c:crossBetween val="between"/>
        <c:majorUnit val="2000"/>
      </c:valAx>
      <c:spPr>
        <a:noFill/>
        <a:ln w="25400">
          <a:noFill/>
        </a:ln>
      </c:spPr>
    </c:plotArea>
    <c:legend>
      <c:legendPos val="t"/>
      <c:layout>
        <c:manualLayout>
          <c:xMode val="edge"/>
          <c:yMode val="edge"/>
          <c:x val="0.34248836805555555"/>
          <c:y val="0"/>
          <c:w val="0.3194328125"/>
          <c:h val="8.5001388888888904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43229166666668"/>
          <c:y val="5.6025694444444447E-2"/>
          <c:w val="0.8645677083333333"/>
          <c:h val="0.68675312499999996"/>
        </c:manualLayout>
      </c:layout>
      <c:barChart>
        <c:barDir val="col"/>
        <c:grouping val="clustered"/>
        <c:varyColors val="0"/>
        <c:ser>
          <c:idx val="0"/>
          <c:order val="0"/>
          <c:tx>
            <c:strRef>
              <c:f>'Table 7.3'!$A$4</c:f>
              <c:strCache>
                <c:ptCount val="1"/>
                <c:pt idx="0">
                  <c:v>Number of buildings and monuments at risk</c:v>
                </c:pt>
              </c:strCache>
            </c:strRef>
          </c:tx>
          <c:spPr>
            <a:solidFill>
              <a:srgbClr val="08519C"/>
            </a:solidFill>
            <a:ln w="9525">
              <a:solidFill>
                <a:srgbClr val="08519C"/>
              </a:solidFill>
            </a:ln>
          </c:spPr>
          <c:invertIfNegative val="0"/>
          <c:cat>
            <c:strRef>
              <c:f>('Table 7.3'!$B$3:$L$3,'Table 7.3'!$B$7:$L$7)</c:f>
              <c:strCache>
                <c:ptCount val="22"/>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pt idx="21">
                  <c:v>2024/25</c:v>
                </c:pt>
              </c:strCache>
            </c:strRef>
          </c:cat>
          <c:val>
            <c:numRef>
              <c:f>('Table 7.3'!$B$4:$L$4,'Table 7.3'!$B$8:$L$8)</c:f>
              <c:numCache>
                <c:formatCode>General</c:formatCode>
                <c:ptCount val="22"/>
                <c:pt idx="0">
                  <c:v>378</c:v>
                </c:pt>
                <c:pt idx="1">
                  <c:v>399</c:v>
                </c:pt>
                <c:pt idx="2">
                  <c:v>422</c:v>
                </c:pt>
                <c:pt idx="3">
                  <c:v>410</c:v>
                </c:pt>
                <c:pt idx="4">
                  <c:v>417</c:v>
                </c:pt>
                <c:pt idx="5">
                  <c:v>437</c:v>
                </c:pt>
                <c:pt idx="6">
                  <c:v>445</c:v>
                </c:pt>
                <c:pt idx="7">
                  <c:v>499</c:v>
                </c:pt>
                <c:pt idx="8">
                  <c:v>487</c:v>
                </c:pt>
                <c:pt idx="9">
                  <c:v>473</c:v>
                </c:pt>
                <c:pt idx="10">
                  <c:v>480</c:v>
                </c:pt>
                <c:pt idx="11">
                  <c:v>496</c:v>
                </c:pt>
                <c:pt idx="12">
                  <c:v>487</c:v>
                </c:pt>
                <c:pt idx="13">
                  <c:v>500</c:v>
                </c:pt>
                <c:pt idx="14">
                  <c:v>512</c:v>
                </c:pt>
                <c:pt idx="15">
                  <c:v>527</c:v>
                </c:pt>
                <c:pt idx="16">
                  <c:v>620</c:v>
                </c:pt>
                <c:pt idx="17">
                  <c:v>762</c:v>
                </c:pt>
                <c:pt idx="18">
                  <c:v>892</c:v>
                </c:pt>
                <c:pt idx="19" formatCode="#,##0">
                  <c:v>1037</c:v>
                </c:pt>
                <c:pt idx="20" formatCode="#,##0">
                  <c:v>1111</c:v>
                </c:pt>
                <c:pt idx="21" formatCode="#,##0">
                  <c:v>1148</c:v>
                </c:pt>
              </c:numCache>
            </c:numRef>
          </c:val>
          <c:extLst>
            <c:ext xmlns:c16="http://schemas.microsoft.com/office/drawing/2014/chart" uri="{C3380CC4-5D6E-409C-BE32-E72D297353CC}">
              <c16:uniqueId val="{00000000-DBFF-49FD-A7BE-C97FA0CD9871}"/>
            </c:ext>
          </c:extLst>
        </c:ser>
        <c:dLbls>
          <c:showLegendKey val="0"/>
          <c:showVal val="0"/>
          <c:showCatName val="0"/>
          <c:showSerName val="0"/>
          <c:showPercent val="0"/>
          <c:showBubbleSize val="0"/>
        </c:dLbls>
        <c:gapWidth val="150"/>
        <c:axId val="524581336"/>
        <c:axId val="525527800"/>
      </c:barChart>
      <c:catAx>
        <c:axId val="52458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5527800"/>
        <c:crosses val="autoZero"/>
        <c:auto val="1"/>
        <c:lblAlgn val="ctr"/>
        <c:lblOffset val="100"/>
        <c:noMultiLvlLbl val="0"/>
      </c:catAx>
      <c:valAx>
        <c:axId val="525527800"/>
        <c:scaling>
          <c:orientation val="minMax"/>
          <c:max val="1200"/>
        </c:scaling>
        <c:delete val="0"/>
        <c:axPos val="l"/>
        <c:majorGridlines>
          <c:spPr>
            <a:ln w="3175">
              <a:solidFill>
                <a:srgbClr val="C0C0C0"/>
              </a:solidFill>
              <a:prstDash val="solid"/>
            </a:ln>
          </c:spPr>
        </c:majorGridlines>
        <c:title>
          <c:tx>
            <c:rich>
              <a:bodyPr/>
              <a:lstStyle/>
              <a:p>
                <a:pPr>
                  <a:defRPr/>
                </a:pPr>
                <a:r>
                  <a:rPr lang="en-GB"/>
                  <a:t>Number of buildings and monuments at risk</a:t>
                </a:r>
              </a:p>
            </c:rich>
          </c:tx>
          <c:layout>
            <c:manualLayout>
              <c:xMode val="edge"/>
              <c:yMode val="edge"/>
              <c:x val="2.6423611111111108E-4"/>
              <c:y val="0.14064444444444443"/>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0" vert="horz"/>
          <a:lstStyle/>
          <a:p>
            <a:pPr>
              <a:defRPr/>
            </a:pPr>
            <a:endParaRPr lang="en-US"/>
          </a:p>
        </c:txPr>
        <c:crossAx val="524581336"/>
        <c:crossesAt val="1"/>
        <c:crossBetween val="between"/>
        <c:majorUnit val="200"/>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305788913932E-2"/>
          <c:y val="0.14857507943086062"/>
          <c:w val="0.91333547990516051"/>
          <c:h val="0.627067965188562"/>
        </c:manualLayout>
      </c:layout>
      <c:barChart>
        <c:barDir val="col"/>
        <c:grouping val="clustered"/>
        <c:varyColors val="0"/>
        <c:ser>
          <c:idx val="1"/>
          <c:order val="1"/>
          <c:tx>
            <c:strRef>
              <c:f>'Table 1.3'!$D$3</c:f>
              <c:strCache>
                <c:ptCount val="1"/>
                <c:pt idx="0">
                  <c:v>2023/24</c:v>
                </c:pt>
              </c:strCache>
            </c:strRef>
          </c:tx>
          <c:spPr>
            <a:solidFill>
              <a:srgbClr val="63A8D3"/>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B9-4D55-9B37-2AFF344434C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1.3'!$G$4:$G$10</c:f>
              <c:strCache>
                <c:ptCount val="7"/>
                <c:pt idx="0">
                  <c:v>Recycled</c:v>
                </c:pt>
                <c:pt idx="1">
                  <c:v>Reduced food waste</c:v>
                </c:pt>
                <c:pt idx="2">
                  <c:v>Reduced consumption</c:v>
                </c:pt>
                <c:pt idx="3">
                  <c:v>Encouraged biodiversity</c:v>
                </c:pt>
                <c:pt idx="4">
                  <c:v>Organic or sustainable products</c:v>
                </c:pt>
                <c:pt idx="5">
                  <c:v>Reduced car journeys</c:v>
                </c:pt>
                <c:pt idx="6">
                  <c:v>Environment group/organisation</c:v>
                </c:pt>
              </c:strCache>
            </c:strRef>
          </c:cat>
          <c:val>
            <c:numRef>
              <c:f>'Table 1.3'!$D$4:$D$10</c:f>
              <c:numCache>
                <c:formatCode>#,##0</c:formatCode>
                <c:ptCount val="7"/>
                <c:pt idx="0">
                  <c:v>91</c:v>
                </c:pt>
                <c:pt idx="1">
                  <c:v>73</c:v>
                </c:pt>
                <c:pt idx="2">
                  <c:v>63</c:v>
                </c:pt>
                <c:pt idx="3">
                  <c:v>33</c:v>
                </c:pt>
                <c:pt idx="4">
                  <c:v>31</c:v>
                </c:pt>
                <c:pt idx="5">
                  <c:v>28</c:v>
                </c:pt>
                <c:pt idx="6">
                  <c:v>7</c:v>
                </c:pt>
              </c:numCache>
            </c:numRef>
          </c:val>
          <c:extLst>
            <c:ext xmlns:c16="http://schemas.microsoft.com/office/drawing/2014/chart" uri="{C3380CC4-5D6E-409C-BE32-E72D297353CC}">
              <c16:uniqueId val="{00000001-C79B-47F7-BB74-168463D76243}"/>
            </c:ext>
          </c:extLst>
        </c:ser>
        <c:ser>
          <c:idx val="2"/>
          <c:order val="2"/>
          <c:tx>
            <c:strRef>
              <c:f>'Table 1.3'!$E$3</c:f>
              <c:strCache>
                <c:ptCount val="1"/>
                <c:pt idx="0">
                  <c:v>2024/25</c:v>
                </c:pt>
              </c:strCache>
            </c:strRef>
          </c:tx>
          <c:spPr>
            <a:solidFill>
              <a:srgbClr val="4472C4"/>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B9-4D55-9B37-2AFF344434C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1.3'!$G$4:$G$10</c:f>
              <c:strCache>
                <c:ptCount val="7"/>
                <c:pt idx="0">
                  <c:v>Recycled</c:v>
                </c:pt>
                <c:pt idx="1">
                  <c:v>Reduced food waste</c:v>
                </c:pt>
                <c:pt idx="2">
                  <c:v>Reduced consumption</c:v>
                </c:pt>
                <c:pt idx="3">
                  <c:v>Encouraged biodiversity</c:v>
                </c:pt>
                <c:pt idx="4">
                  <c:v>Organic or sustainable products</c:v>
                </c:pt>
                <c:pt idx="5">
                  <c:v>Reduced car journeys</c:v>
                </c:pt>
                <c:pt idx="6">
                  <c:v>Environment group/organisation</c:v>
                </c:pt>
              </c:strCache>
            </c:strRef>
          </c:cat>
          <c:val>
            <c:numRef>
              <c:f>'Table 1.3'!$E$4:$E$10</c:f>
              <c:numCache>
                <c:formatCode>#,##0</c:formatCode>
                <c:ptCount val="7"/>
                <c:pt idx="0">
                  <c:v>90</c:v>
                </c:pt>
                <c:pt idx="1">
                  <c:v>69</c:v>
                </c:pt>
                <c:pt idx="2">
                  <c:v>59</c:v>
                </c:pt>
                <c:pt idx="3">
                  <c:v>30</c:v>
                </c:pt>
                <c:pt idx="4">
                  <c:v>28</c:v>
                </c:pt>
                <c:pt idx="5">
                  <c:v>28</c:v>
                </c:pt>
                <c:pt idx="6">
                  <c:v>8</c:v>
                </c:pt>
              </c:numCache>
            </c:numRef>
          </c:val>
          <c:extLst>
            <c:ext xmlns:c16="http://schemas.microsoft.com/office/drawing/2014/chart" uri="{C3380CC4-5D6E-409C-BE32-E72D297353CC}">
              <c16:uniqueId val="{00000002-C79B-47F7-BB74-168463D76243}"/>
            </c:ext>
          </c:extLst>
        </c:ser>
        <c:ser>
          <c:idx val="3"/>
          <c:order val="3"/>
          <c:tx>
            <c:strRef>
              <c:f>'Table 1.3'!$F$3</c:f>
              <c:strCache>
                <c:ptCount val="1"/>
                <c:pt idx="0">
                  <c:v>2025/26</c:v>
                </c:pt>
              </c:strCache>
            </c:strRef>
          </c:tx>
          <c:spPr>
            <a:solidFill>
              <a:srgbClr val="08519C"/>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75-44C6-9EA5-BFB931C1DCF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1.3'!$G$4:$G$10</c:f>
              <c:strCache>
                <c:ptCount val="7"/>
                <c:pt idx="0">
                  <c:v>Recycled</c:v>
                </c:pt>
                <c:pt idx="1">
                  <c:v>Reduced food waste</c:v>
                </c:pt>
                <c:pt idx="2">
                  <c:v>Reduced consumption</c:v>
                </c:pt>
                <c:pt idx="3">
                  <c:v>Encouraged biodiversity</c:v>
                </c:pt>
                <c:pt idx="4">
                  <c:v>Organic or sustainable products</c:v>
                </c:pt>
                <c:pt idx="5">
                  <c:v>Reduced car journeys</c:v>
                </c:pt>
                <c:pt idx="6">
                  <c:v>Environment group/organisation</c:v>
                </c:pt>
              </c:strCache>
            </c:strRef>
          </c:cat>
          <c:val>
            <c:numRef>
              <c:f>'Table 1.3'!$F$4:$F$10</c:f>
              <c:numCache>
                <c:formatCode>#,##0</c:formatCode>
                <c:ptCount val="7"/>
                <c:pt idx="0">
                  <c:v>89</c:v>
                </c:pt>
                <c:pt idx="1">
                  <c:v>66</c:v>
                </c:pt>
                <c:pt idx="2">
                  <c:v>51</c:v>
                </c:pt>
                <c:pt idx="3">
                  <c:v>29</c:v>
                </c:pt>
                <c:pt idx="4">
                  <c:v>26</c:v>
                </c:pt>
                <c:pt idx="5">
                  <c:v>23</c:v>
                </c:pt>
                <c:pt idx="6">
                  <c:v>6</c:v>
                </c:pt>
              </c:numCache>
            </c:numRef>
          </c:val>
          <c:extLst>
            <c:ext xmlns:c16="http://schemas.microsoft.com/office/drawing/2014/chart" uri="{C3380CC4-5D6E-409C-BE32-E72D297353CC}">
              <c16:uniqueId val="{00000000-9C75-44C6-9EA5-BFB931C1DCFB}"/>
            </c:ext>
          </c:extLst>
        </c:ser>
        <c:dLbls>
          <c:showLegendKey val="0"/>
          <c:showVal val="0"/>
          <c:showCatName val="0"/>
          <c:showSerName val="0"/>
          <c:showPercent val="0"/>
          <c:showBubbleSize val="0"/>
        </c:dLbls>
        <c:gapWidth val="50"/>
        <c:overlap val="-10"/>
        <c:axId val="479826656"/>
        <c:axId val="479827016"/>
        <c:extLst>
          <c:ext xmlns:c15="http://schemas.microsoft.com/office/drawing/2012/chart" uri="{02D57815-91ED-43cb-92C2-25804820EDAC}">
            <c15:filteredBarSeries>
              <c15:ser>
                <c:idx val="0"/>
                <c:order val="0"/>
                <c:tx>
                  <c:strRef>
                    <c:extLst>
                      <c:ext uri="{02D57815-91ED-43cb-92C2-25804820EDAC}">
                        <c15:formulaRef>
                          <c15:sqref>'Table 1.3'!$B$3</c15:sqref>
                        </c15:formulaRef>
                      </c:ext>
                    </c:extLst>
                    <c:strCache>
                      <c:ptCount val="1"/>
                      <c:pt idx="0">
                        <c:v>2021/22</c:v>
                      </c:pt>
                    </c:strCache>
                  </c:strRef>
                </c:tx>
                <c:spPr>
                  <a:solidFill>
                    <a:srgbClr val="63A8D3"/>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C0B9-4D55-9B37-2AFF344434C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'Table 1.3'!$G$4:$G$10</c15:sqref>
                        </c15:formulaRef>
                      </c:ext>
                    </c:extLst>
                    <c:strCache>
                      <c:ptCount val="7"/>
                      <c:pt idx="0">
                        <c:v>Recycled</c:v>
                      </c:pt>
                      <c:pt idx="1">
                        <c:v>Reduced food waste</c:v>
                      </c:pt>
                      <c:pt idx="2">
                        <c:v>Reduced consumption</c:v>
                      </c:pt>
                      <c:pt idx="3">
                        <c:v>Encouraged biodiversity</c:v>
                      </c:pt>
                      <c:pt idx="4">
                        <c:v>Organic or sustainable products</c:v>
                      </c:pt>
                      <c:pt idx="5">
                        <c:v>Reduced car journeys</c:v>
                      </c:pt>
                      <c:pt idx="6">
                        <c:v>Environment group/organisation</c:v>
                      </c:pt>
                    </c:strCache>
                  </c:strRef>
                </c:cat>
                <c:val>
                  <c:numRef>
                    <c:extLst>
                      <c:ext uri="{02D57815-91ED-43cb-92C2-25804820EDAC}">
                        <c15:formulaRef>
                          <c15:sqref>'Table 1.3'!$B$4:$B$10</c15:sqref>
                        </c15:formulaRef>
                      </c:ext>
                    </c:extLst>
                    <c:numCache>
                      <c:formatCode>0</c:formatCode>
                      <c:ptCount val="7"/>
                      <c:pt idx="0">
                        <c:v>92</c:v>
                      </c:pt>
                      <c:pt idx="1">
                        <c:v>69</c:v>
                      </c:pt>
                      <c:pt idx="2">
                        <c:v>51</c:v>
                      </c:pt>
                      <c:pt idx="3">
                        <c:v>39</c:v>
                      </c:pt>
                      <c:pt idx="4">
                        <c:v>35</c:v>
                      </c:pt>
                      <c:pt idx="5">
                        <c:v>32</c:v>
                      </c:pt>
                      <c:pt idx="6">
                        <c:v>9</c:v>
                      </c:pt>
                    </c:numCache>
                  </c:numRef>
                </c:val>
                <c:extLst>
                  <c:ext xmlns:c16="http://schemas.microsoft.com/office/drawing/2014/chart" uri="{C3380CC4-5D6E-409C-BE32-E72D297353CC}">
                    <c16:uniqueId val="{00000000-C79B-47F7-BB74-168463D76243}"/>
                  </c:ext>
                </c:extLst>
              </c15:ser>
            </c15:filteredBarSeries>
          </c:ext>
        </c:extLst>
      </c:barChart>
      <c:catAx>
        <c:axId val="479826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7016"/>
        <c:crosses val="autoZero"/>
        <c:auto val="1"/>
        <c:lblAlgn val="ctr"/>
        <c:lblOffset val="100"/>
        <c:noMultiLvlLbl val="0"/>
      </c:catAx>
      <c:valAx>
        <c:axId val="4798270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6656"/>
        <c:crosses val="autoZero"/>
        <c:crossBetween val="between"/>
        <c:majorUnit val="20"/>
      </c:valAx>
      <c:spPr>
        <a:noFill/>
        <a:ln>
          <a:noFill/>
        </a:ln>
        <a:effectLst/>
      </c:spPr>
    </c:plotArea>
    <c:legend>
      <c:legendPos val="t"/>
      <c:layout>
        <c:manualLayout>
          <c:xMode val="edge"/>
          <c:yMode val="edge"/>
          <c:x val="0.29220812762525472"/>
          <c:y val="2.247140403745828E-2"/>
          <c:w val="0.31648370227225109"/>
          <c:h val="7.728245063469341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5277777777778"/>
          <c:y val="9.5713194444444441E-2"/>
          <c:w val="0.89514722222222221"/>
          <c:h val="0.64706562499999998"/>
        </c:manualLayout>
      </c:layout>
      <c:barChart>
        <c:barDir val="col"/>
        <c:grouping val="stacked"/>
        <c:varyColors val="0"/>
        <c:ser>
          <c:idx val="0"/>
          <c:order val="0"/>
          <c:tx>
            <c:strRef>
              <c:f>'Table 7.4'!$A$4</c:f>
              <c:strCache>
                <c:ptCount val="1"/>
                <c:pt idx="0">
                  <c:v>A</c:v>
                </c:pt>
              </c:strCache>
            </c:strRef>
          </c:tx>
          <c:spPr>
            <a:solidFill>
              <a:srgbClr val="000000"/>
            </a:solidFill>
            <a:ln w="9525">
              <a:solidFill>
                <a:srgbClr val="000000"/>
              </a:solidFill>
            </a:ln>
          </c:spPr>
          <c:invertIfNegative val="0"/>
          <c:cat>
            <c:strRef>
              <c:f>'Table 7.4'!$C$3:$T$3</c:f>
              <c:strCache>
                <c:ptCount val="18"/>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pt idx="14">
                  <c:v>2021/22</c:v>
                </c:pt>
                <c:pt idx="15">
                  <c:v>2022/23</c:v>
                </c:pt>
                <c:pt idx="16">
                  <c:v>2023/24</c:v>
                </c:pt>
                <c:pt idx="17">
                  <c:v>2024/25</c:v>
                </c:pt>
              </c:strCache>
            </c:strRef>
          </c:cat>
          <c:val>
            <c:numRef>
              <c:f>'Table 7.4'!$C$4:$T$4</c:f>
              <c:numCache>
                <c:formatCode>#,##0</c:formatCode>
                <c:ptCount val="18"/>
                <c:pt idx="0">
                  <c:v>804000</c:v>
                </c:pt>
                <c:pt idx="1">
                  <c:v>1750000</c:v>
                </c:pt>
                <c:pt idx="2">
                  <c:v>1009000</c:v>
                </c:pt>
                <c:pt idx="3">
                  <c:v>869000</c:v>
                </c:pt>
                <c:pt idx="4">
                  <c:v>931000</c:v>
                </c:pt>
                <c:pt idx="5">
                  <c:v>445180</c:v>
                </c:pt>
                <c:pt idx="6">
                  <c:v>511875</c:v>
                </c:pt>
                <c:pt idx="7">
                  <c:v>1452240</c:v>
                </c:pt>
                <c:pt idx="8">
                  <c:v>5596</c:v>
                </c:pt>
                <c:pt idx="9">
                  <c:v>39665</c:v>
                </c:pt>
                <c:pt idx="10">
                  <c:v>7790</c:v>
                </c:pt>
                <c:pt idx="11">
                  <c:v>15015</c:v>
                </c:pt>
                <c:pt idx="12">
                  <c:v>53160</c:v>
                </c:pt>
                <c:pt idx="13">
                  <c:v>0</c:v>
                </c:pt>
                <c:pt idx="14">
                  <c:v>15634</c:v>
                </c:pt>
                <c:pt idx="15">
                  <c:v>3350</c:v>
                </c:pt>
                <c:pt idx="16">
                  <c:v>0</c:v>
                </c:pt>
                <c:pt idx="17">
                  <c:v>3700</c:v>
                </c:pt>
              </c:numCache>
            </c:numRef>
          </c:val>
          <c:extLst>
            <c:ext xmlns:c16="http://schemas.microsoft.com/office/drawing/2014/chart" uri="{C3380CC4-5D6E-409C-BE32-E72D297353CC}">
              <c16:uniqueId val="{00000000-C9C1-49A0-8B13-39FC2ECD3DAD}"/>
            </c:ext>
          </c:extLst>
        </c:ser>
        <c:ser>
          <c:idx val="2"/>
          <c:order val="1"/>
          <c:tx>
            <c:strRef>
              <c:f>'Table 7.4'!$A$6</c:f>
              <c:strCache>
                <c:ptCount val="1"/>
                <c:pt idx="0">
                  <c:v>B+</c:v>
                </c:pt>
              </c:strCache>
            </c:strRef>
          </c:tx>
          <c:spPr>
            <a:solidFill>
              <a:srgbClr val="254061"/>
            </a:solidFill>
            <a:ln>
              <a:solidFill>
                <a:srgbClr val="254061"/>
              </a:solidFill>
            </a:ln>
          </c:spPr>
          <c:invertIfNegative val="0"/>
          <c:cat>
            <c:strRef>
              <c:f>'Table 7.4'!$C$3:$T$3</c:f>
              <c:strCache>
                <c:ptCount val="18"/>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pt idx="14">
                  <c:v>2021/22</c:v>
                </c:pt>
                <c:pt idx="15">
                  <c:v>2022/23</c:v>
                </c:pt>
                <c:pt idx="16">
                  <c:v>2023/24</c:v>
                </c:pt>
                <c:pt idx="17">
                  <c:v>2024/25</c:v>
                </c:pt>
              </c:strCache>
            </c:strRef>
          </c:cat>
          <c:val>
            <c:numRef>
              <c:f>'Table 7.4'!$C$6:$T$6</c:f>
              <c:numCache>
                <c:formatCode>#,##0</c:formatCode>
                <c:ptCount val="18"/>
                <c:pt idx="0">
                  <c:v>358000</c:v>
                </c:pt>
                <c:pt idx="1">
                  <c:v>575000</c:v>
                </c:pt>
                <c:pt idx="2">
                  <c:v>560000</c:v>
                </c:pt>
                <c:pt idx="3">
                  <c:v>749000</c:v>
                </c:pt>
                <c:pt idx="4">
                  <c:v>1574000</c:v>
                </c:pt>
                <c:pt idx="5">
                  <c:v>1163826</c:v>
                </c:pt>
                <c:pt idx="6">
                  <c:v>1229348</c:v>
                </c:pt>
                <c:pt idx="7">
                  <c:v>81955</c:v>
                </c:pt>
                <c:pt idx="8">
                  <c:v>154068</c:v>
                </c:pt>
                <c:pt idx="9">
                  <c:v>0</c:v>
                </c:pt>
                <c:pt idx="10">
                  <c:v>10700</c:v>
                </c:pt>
                <c:pt idx="11">
                  <c:v>76560</c:v>
                </c:pt>
                <c:pt idx="12">
                  <c:v>39825</c:v>
                </c:pt>
                <c:pt idx="13">
                  <c:v>25000</c:v>
                </c:pt>
                <c:pt idx="14">
                  <c:v>37729</c:v>
                </c:pt>
                <c:pt idx="15">
                  <c:v>24127</c:v>
                </c:pt>
                <c:pt idx="16">
                  <c:v>28000</c:v>
                </c:pt>
                <c:pt idx="17">
                  <c:v>24000</c:v>
                </c:pt>
              </c:numCache>
            </c:numRef>
          </c:val>
          <c:extLst>
            <c:ext xmlns:c16="http://schemas.microsoft.com/office/drawing/2014/chart" uri="{C3380CC4-5D6E-409C-BE32-E72D297353CC}">
              <c16:uniqueId val="{00000001-C9C1-49A0-8B13-39FC2ECD3DAD}"/>
            </c:ext>
          </c:extLst>
        </c:ser>
        <c:ser>
          <c:idx val="4"/>
          <c:order val="2"/>
          <c:tx>
            <c:strRef>
              <c:f>'Table 7.4'!$A$8</c:f>
              <c:strCache>
                <c:ptCount val="1"/>
                <c:pt idx="0">
                  <c:v>B</c:v>
                </c:pt>
              </c:strCache>
            </c:strRef>
          </c:tx>
          <c:spPr>
            <a:solidFill>
              <a:srgbClr val="08519C"/>
            </a:solidFill>
            <a:ln>
              <a:solidFill>
                <a:srgbClr val="08519C"/>
              </a:solidFill>
            </a:ln>
          </c:spPr>
          <c:invertIfNegative val="0"/>
          <c:cat>
            <c:strRef>
              <c:f>'Table 7.4'!$C$3:$T$3</c:f>
              <c:strCache>
                <c:ptCount val="18"/>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pt idx="14">
                  <c:v>2021/22</c:v>
                </c:pt>
                <c:pt idx="15">
                  <c:v>2022/23</c:v>
                </c:pt>
                <c:pt idx="16">
                  <c:v>2023/24</c:v>
                </c:pt>
                <c:pt idx="17">
                  <c:v>2024/25</c:v>
                </c:pt>
              </c:strCache>
            </c:strRef>
          </c:cat>
          <c:val>
            <c:numRef>
              <c:f>'Table 7.4'!$C$8:$T$8</c:f>
              <c:numCache>
                <c:formatCode>General</c:formatCode>
                <c:ptCount val="18"/>
                <c:pt idx="0">
                  <c:v>0</c:v>
                </c:pt>
                <c:pt idx="1">
                  <c:v>0</c:v>
                </c:pt>
                <c:pt idx="2" formatCode="#,##0">
                  <c:v>12000</c:v>
                </c:pt>
                <c:pt idx="3" formatCode="#,##0">
                  <c:v>140000</c:v>
                </c:pt>
                <c:pt idx="4" formatCode="#,##0">
                  <c:v>170000</c:v>
                </c:pt>
                <c:pt idx="5" formatCode="#,##0">
                  <c:v>314335</c:v>
                </c:pt>
                <c:pt idx="6" formatCode="#,##0">
                  <c:v>434995</c:v>
                </c:pt>
                <c:pt idx="7" formatCode="#,##0">
                  <c:v>1090093</c:v>
                </c:pt>
                <c:pt idx="8" formatCode="#,##0">
                  <c:v>24895</c:v>
                </c:pt>
                <c:pt idx="9" formatCode="#,##0">
                  <c:v>0</c:v>
                </c:pt>
                <c:pt idx="10">
                  <c:v>0</c:v>
                </c:pt>
                <c:pt idx="11" formatCode="_-* #,##0_-;\-* #,##0_-;_-* &quot;-&quot;??_-;_-@_-">
                  <c:v>14390</c:v>
                </c:pt>
                <c:pt idx="12" formatCode="_-* #,##0_-;\-* #,##0_-;_-* &quot;-&quot;??_-;_-@_-">
                  <c:v>5930</c:v>
                </c:pt>
                <c:pt idx="13">
                  <c:v>0</c:v>
                </c:pt>
                <c:pt idx="14">
                  <c:v>0</c:v>
                </c:pt>
                <c:pt idx="15">
                  <c:v>0</c:v>
                </c:pt>
                <c:pt idx="16" formatCode="#,##0">
                  <c:v>0</c:v>
                </c:pt>
                <c:pt idx="17" formatCode="#,##0">
                  <c:v>0</c:v>
                </c:pt>
              </c:numCache>
            </c:numRef>
          </c:val>
          <c:extLst>
            <c:ext xmlns:c16="http://schemas.microsoft.com/office/drawing/2014/chart" uri="{C3380CC4-5D6E-409C-BE32-E72D297353CC}">
              <c16:uniqueId val="{00000002-C9C1-49A0-8B13-39FC2ECD3DAD}"/>
            </c:ext>
          </c:extLst>
        </c:ser>
        <c:ser>
          <c:idx val="6"/>
          <c:order val="3"/>
          <c:tx>
            <c:strRef>
              <c:f>'Table 7.4'!$A$10</c:f>
              <c:strCache>
                <c:ptCount val="1"/>
                <c:pt idx="0">
                  <c:v>B1</c:v>
                </c:pt>
              </c:strCache>
            </c:strRef>
          </c:tx>
          <c:spPr>
            <a:solidFill>
              <a:srgbClr val="6BAED6"/>
            </a:solidFill>
            <a:ln>
              <a:solidFill>
                <a:srgbClr val="6BAED6"/>
              </a:solidFill>
            </a:ln>
          </c:spPr>
          <c:invertIfNegative val="0"/>
          <c:cat>
            <c:strRef>
              <c:f>'Table 7.4'!$C$3:$T$3</c:f>
              <c:strCache>
                <c:ptCount val="18"/>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pt idx="14">
                  <c:v>2021/22</c:v>
                </c:pt>
                <c:pt idx="15">
                  <c:v>2022/23</c:v>
                </c:pt>
                <c:pt idx="16">
                  <c:v>2023/24</c:v>
                </c:pt>
                <c:pt idx="17">
                  <c:v>2024/25</c:v>
                </c:pt>
              </c:strCache>
            </c:strRef>
          </c:cat>
          <c:val>
            <c:numRef>
              <c:f>'Table 7.4'!$C$10:$T$10</c:f>
              <c:numCache>
                <c:formatCode>#,##0</c:formatCode>
                <c:ptCount val="18"/>
                <c:pt idx="0">
                  <c:v>964000</c:v>
                </c:pt>
                <c:pt idx="1">
                  <c:v>1352000</c:v>
                </c:pt>
                <c:pt idx="2">
                  <c:v>1466000</c:v>
                </c:pt>
                <c:pt idx="3">
                  <c:v>1696000</c:v>
                </c:pt>
                <c:pt idx="4">
                  <c:v>1255000</c:v>
                </c:pt>
                <c:pt idx="5">
                  <c:v>1099181</c:v>
                </c:pt>
                <c:pt idx="6">
                  <c:v>1697248</c:v>
                </c:pt>
                <c:pt idx="7">
                  <c:v>1515705</c:v>
                </c:pt>
                <c:pt idx="8">
                  <c:v>90163</c:v>
                </c:pt>
                <c:pt idx="9">
                  <c:v>132260</c:v>
                </c:pt>
                <c:pt idx="10">
                  <c:v>228710</c:v>
                </c:pt>
                <c:pt idx="11">
                  <c:v>201451</c:v>
                </c:pt>
                <c:pt idx="12">
                  <c:v>146860</c:v>
                </c:pt>
                <c:pt idx="13">
                  <c:v>10896</c:v>
                </c:pt>
                <c:pt idx="14">
                  <c:v>148839</c:v>
                </c:pt>
                <c:pt idx="15">
                  <c:v>151439</c:v>
                </c:pt>
                <c:pt idx="16">
                  <c:v>0</c:v>
                </c:pt>
                <c:pt idx="17">
                  <c:v>173251.8</c:v>
                </c:pt>
              </c:numCache>
            </c:numRef>
          </c:val>
          <c:extLst>
            <c:ext xmlns:c16="http://schemas.microsoft.com/office/drawing/2014/chart" uri="{C3380CC4-5D6E-409C-BE32-E72D297353CC}">
              <c16:uniqueId val="{00000003-C9C1-49A0-8B13-39FC2ECD3DAD}"/>
            </c:ext>
          </c:extLst>
        </c:ser>
        <c:ser>
          <c:idx val="8"/>
          <c:order val="4"/>
          <c:tx>
            <c:strRef>
              <c:f>'Table 7.4'!$A$12</c:f>
              <c:strCache>
                <c:ptCount val="1"/>
                <c:pt idx="0">
                  <c:v>B2</c:v>
                </c:pt>
              </c:strCache>
            </c:strRef>
          </c:tx>
          <c:spPr>
            <a:solidFill>
              <a:srgbClr val="BDD7E7"/>
            </a:solidFill>
            <a:ln>
              <a:solidFill>
                <a:srgbClr val="BDD7E7"/>
              </a:solidFill>
            </a:ln>
          </c:spPr>
          <c:invertIfNegative val="0"/>
          <c:cat>
            <c:strRef>
              <c:f>'Table 7.4'!$C$3:$T$3</c:f>
              <c:strCache>
                <c:ptCount val="18"/>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pt idx="14">
                  <c:v>2021/22</c:v>
                </c:pt>
                <c:pt idx="15">
                  <c:v>2022/23</c:v>
                </c:pt>
                <c:pt idx="16">
                  <c:v>2023/24</c:v>
                </c:pt>
                <c:pt idx="17">
                  <c:v>2024/25</c:v>
                </c:pt>
              </c:strCache>
            </c:strRef>
          </c:cat>
          <c:val>
            <c:numRef>
              <c:f>'Table 7.4'!$C$12:$T$12</c:f>
              <c:numCache>
                <c:formatCode>#,##0</c:formatCode>
                <c:ptCount val="18"/>
                <c:pt idx="0">
                  <c:v>136000</c:v>
                </c:pt>
                <c:pt idx="1">
                  <c:v>261000</c:v>
                </c:pt>
                <c:pt idx="2">
                  <c:v>196000</c:v>
                </c:pt>
                <c:pt idx="3">
                  <c:v>109000</c:v>
                </c:pt>
                <c:pt idx="4">
                  <c:v>201000</c:v>
                </c:pt>
                <c:pt idx="5">
                  <c:v>307061</c:v>
                </c:pt>
                <c:pt idx="6">
                  <c:v>736105</c:v>
                </c:pt>
                <c:pt idx="7">
                  <c:v>260560</c:v>
                </c:pt>
                <c:pt idx="8">
                  <c:v>29385</c:v>
                </c:pt>
                <c:pt idx="9">
                  <c:v>800</c:v>
                </c:pt>
                <c:pt idx="10">
                  <c:v>15480</c:v>
                </c:pt>
                <c:pt idx="11">
                  <c:v>750</c:v>
                </c:pt>
                <c:pt idx="12">
                  <c:v>77045</c:v>
                </c:pt>
                <c:pt idx="13">
                  <c:v>22990</c:v>
                </c:pt>
                <c:pt idx="14">
                  <c:v>44530</c:v>
                </c:pt>
                <c:pt idx="15">
                  <c:v>71342</c:v>
                </c:pt>
                <c:pt idx="16">
                  <c:v>6000</c:v>
                </c:pt>
                <c:pt idx="17">
                  <c:v>23320</c:v>
                </c:pt>
              </c:numCache>
            </c:numRef>
          </c:val>
          <c:extLst>
            <c:ext xmlns:c16="http://schemas.microsoft.com/office/drawing/2014/chart" uri="{C3380CC4-5D6E-409C-BE32-E72D297353CC}">
              <c16:uniqueId val="{00000004-C9C1-49A0-8B13-39FC2ECD3DAD}"/>
            </c:ext>
          </c:extLst>
        </c:ser>
        <c:dLbls>
          <c:showLegendKey val="0"/>
          <c:showVal val="0"/>
          <c:showCatName val="0"/>
          <c:showSerName val="0"/>
          <c:showPercent val="0"/>
          <c:showBubbleSize val="0"/>
        </c:dLbls>
        <c:gapWidth val="150"/>
        <c:overlap val="100"/>
        <c:axId val="525525056"/>
        <c:axId val="525532504"/>
      </c:barChart>
      <c:catAx>
        <c:axId val="525525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5532504"/>
        <c:crosses val="autoZero"/>
        <c:auto val="1"/>
        <c:lblAlgn val="ctr"/>
        <c:lblOffset val="100"/>
        <c:noMultiLvlLbl val="0"/>
      </c:catAx>
      <c:valAx>
        <c:axId val="525532504"/>
        <c:scaling>
          <c:orientation val="minMax"/>
        </c:scaling>
        <c:delete val="0"/>
        <c:axPos val="l"/>
        <c:majorGridlines>
          <c:spPr>
            <a:ln w="3175">
              <a:solidFill>
                <a:srgbClr val="C0C0C0"/>
              </a:solidFill>
              <a:prstDash val="solid"/>
            </a:ln>
          </c:spPr>
        </c:majorGridlines>
        <c:title>
          <c:tx>
            <c:rich>
              <a:bodyPr/>
              <a:lstStyle/>
              <a:p>
                <a:pPr>
                  <a:defRPr/>
                </a:pPr>
                <a:r>
                  <a:rPr lang="en-GB"/>
                  <a:t>Value (Millions £)</a:t>
                </a:r>
              </a:p>
            </c:rich>
          </c:tx>
          <c:layout>
            <c:manualLayout>
              <c:xMode val="edge"/>
              <c:yMode val="edge"/>
              <c:x val="2.6423611111111108E-4"/>
              <c:y val="0.20238055555555556"/>
            </c:manualLayout>
          </c:layout>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a:pPr>
            <a:endParaRPr lang="en-US"/>
          </a:p>
        </c:txPr>
        <c:crossAx val="525525056"/>
        <c:crosses val="autoZero"/>
        <c:crossBetween val="between"/>
        <c:majorUnit val="1000000"/>
        <c:dispUnits>
          <c:builtInUnit val="millions"/>
        </c:dispUnits>
      </c:valAx>
      <c:spPr>
        <a:noFill/>
        <a:ln w="25400">
          <a:noFill/>
        </a:ln>
      </c:spPr>
    </c:plotArea>
    <c:legend>
      <c:legendPos val="t"/>
      <c:layout>
        <c:manualLayout>
          <c:xMode val="edge"/>
          <c:yMode val="edge"/>
          <c:x val="0.37997100694444447"/>
          <c:y val="0"/>
          <c:w val="0.3194328125"/>
          <c:h val="8.5001388888888904E-2"/>
        </c:manualLayout>
      </c:layout>
      <c:overlay val="0"/>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04375000000001"/>
          <c:y val="7.8074305555555557E-2"/>
          <c:w val="0.84595624999999997"/>
          <c:h val="0.66470451388888896"/>
        </c:manualLayout>
      </c:layout>
      <c:barChart>
        <c:barDir val="col"/>
        <c:grouping val="clustered"/>
        <c:varyColors val="0"/>
        <c:ser>
          <c:idx val="0"/>
          <c:order val="0"/>
          <c:tx>
            <c:v>Number of excavation licences issued</c:v>
          </c:tx>
          <c:spPr>
            <a:solidFill>
              <a:srgbClr val="08519C"/>
            </a:solidFill>
          </c:spPr>
          <c:invertIfNegative val="0"/>
          <c:cat>
            <c:strRef>
              <c:f>('Table 7.5'!$B$3:$N$3,'Table 7.5'!$B$6:$N$6)</c:f>
              <c:strCache>
                <c:ptCount val="26"/>
                <c:pt idx="0">
                  <c:v>1999/20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('Table 7.5'!$B$4:$N$4,'Table 7.5'!$B$7:$N$7)</c:f>
              <c:numCache>
                <c:formatCode>#,##0</c:formatCode>
                <c:ptCount val="26"/>
                <c:pt idx="0">
                  <c:v>50</c:v>
                </c:pt>
                <c:pt idx="1">
                  <c:v>67</c:v>
                </c:pt>
                <c:pt idx="2">
                  <c:v>107</c:v>
                </c:pt>
                <c:pt idx="3">
                  <c:v>132</c:v>
                </c:pt>
                <c:pt idx="4">
                  <c:v>170</c:v>
                </c:pt>
                <c:pt idx="5">
                  <c:v>176</c:v>
                </c:pt>
                <c:pt idx="6">
                  <c:v>211</c:v>
                </c:pt>
                <c:pt idx="7">
                  <c:v>314</c:v>
                </c:pt>
                <c:pt idx="8">
                  <c:v>267</c:v>
                </c:pt>
                <c:pt idx="9">
                  <c:v>216</c:v>
                </c:pt>
                <c:pt idx="10">
                  <c:v>229</c:v>
                </c:pt>
                <c:pt idx="11">
                  <c:v>189</c:v>
                </c:pt>
                <c:pt idx="12">
                  <c:v>127</c:v>
                </c:pt>
                <c:pt idx="13">
                  <c:v>205</c:v>
                </c:pt>
                <c:pt idx="14">
                  <c:v>198</c:v>
                </c:pt>
                <c:pt idx="15">
                  <c:v>265</c:v>
                </c:pt>
                <c:pt idx="16">
                  <c:v>215</c:v>
                </c:pt>
                <c:pt idx="17">
                  <c:v>237</c:v>
                </c:pt>
                <c:pt idx="18">
                  <c:v>250</c:v>
                </c:pt>
                <c:pt idx="19">
                  <c:v>231</c:v>
                </c:pt>
                <c:pt idx="20">
                  <c:v>192</c:v>
                </c:pt>
                <c:pt idx="21">
                  <c:v>159</c:v>
                </c:pt>
                <c:pt idx="22">
                  <c:v>171</c:v>
                </c:pt>
                <c:pt idx="23">
                  <c:v>126</c:v>
                </c:pt>
                <c:pt idx="24">
                  <c:v>179</c:v>
                </c:pt>
                <c:pt idx="25">
                  <c:v>188</c:v>
                </c:pt>
              </c:numCache>
            </c:numRef>
          </c:val>
          <c:extLst>
            <c:ext xmlns:c16="http://schemas.microsoft.com/office/drawing/2014/chart" uri="{C3380CC4-5D6E-409C-BE32-E72D297353CC}">
              <c16:uniqueId val="{00000000-D0A0-4EF8-A3A7-76A29F4FD578}"/>
            </c:ext>
          </c:extLst>
        </c:ser>
        <c:dLbls>
          <c:showLegendKey val="0"/>
          <c:showVal val="0"/>
          <c:showCatName val="0"/>
          <c:showSerName val="0"/>
          <c:showPercent val="0"/>
          <c:showBubbleSize val="0"/>
        </c:dLbls>
        <c:gapWidth val="120"/>
        <c:axId val="524577416"/>
        <c:axId val="524579768"/>
      </c:barChart>
      <c:catAx>
        <c:axId val="524577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solidFill>
                  <a:sysClr val="windowText" lastClr="000000"/>
                </a:solidFill>
              </a:defRPr>
            </a:pPr>
            <a:endParaRPr lang="en-US"/>
          </a:p>
        </c:txPr>
        <c:crossAx val="524579768"/>
        <c:crosses val="autoZero"/>
        <c:auto val="1"/>
        <c:lblAlgn val="ctr"/>
        <c:lblOffset val="100"/>
        <c:noMultiLvlLbl val="0"/>
      </c:catAx>
      <c:valAx>
        <c:axId val="524579768"/>
        <c:scaling>
          <c:orientation val="minMax"/>
        </c:scaling>
        <c:delete val="0"/>
        <c:axPos val="l"/>
        <c:majorGridlines>
          <c:spPr>
            <a:ln w="3175">
              <a:solidFill>
                <a:srgbClr val="C0C0C0"/>
              </a:solidFill>
              <a:prstDash val="solid"/>
            </a:ln>
          </c:spPr>
        </c:majorGridlines>
        <c:title>
          <c:tx>
            <c:rich>
              <a:bodyPr/>
              <a:lstStyle/>
              <a:p>
                <a:pPr>
                  <a:defRPr/>
                </a:pPr>
                <a:r>
                  <a:rPr lang="en-GB"/>
                  <a:t>Number of excavation licences issued</a:t>
                </a:r>
              </a:p>
            </c:rich>
          </c:tx>
          <c:layout>
            <c:manualLayout>
              <c:xMode val="edge"/>
              <c:yMode val="edge"/>
              <c:x val="6.8788194444444443E-3"/>
              <c:y val="6.1269444444444425E-2"/>
            </c:manualLayout>
          </c:layout>
          <c:overlay val="0"/>
          <c:spPr>
            <a:noFill/>
            <a:ln w="25400">
              <a:noFill/>
            </a:ln>
          </c:spPr>
        </c:title>
        <c:numFmt formatCode="#,##0" sourceLinked="1"/>
        <c:majorTickMark val="out"/>
        <c:minorTickMark val="none"/>
        <c:tickLblPos val="nextTo"/>
        <c:spPr>
          <a:ln w="3175">
            <a:solidFill>
              <a:schemeClr val="tx1"/>
            </a:solidFill>
            <a:prstDash val="solid"/>
          </a:ln>
        </c:spPr>
        <c:txPr>
          <a:bodyPr rot="0" vert="horz"/>
          <a:lstStyle/>
          <a:p>
            <a:pPr>
              <a:defRPr/>
            </a:pPr>
            <a:endParaRPr lang="en-US"/>
          </a:p>
        </c:txPr>
        <c:crossAx val="524577416"/>
        <c:crosses val="autoZero"/>
        <c:crossBetween val="between"/>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67256944444442"/>
          <c:y val="0.18588472222222222"/>
          <c:w val="0.54802204861111115"/>
          <c:h val="0.80724548611111124"/>
        </c:manualLayout>
      </c:layout>
      <c:barChart>
        <c:barDir val="bar"/>
        <c:grouping val="clustered"/>
        <c:varyColors val="0"/>
        <c:ser>
          <c:idx val="0"/>
          <c:order val="0"/>
          <c:spPr>
            <a:solidFill>
              <a:srgbClr val="08519C"/>
            </a:solidFill>
            <a:ln>
              <a:solidFill>
                <a:srgbClr val="08519C"/>
              </a:solidFill>
            </a:ln>
          </c:spPr>
          <c:invertIfNegative val="0"/>
          <c:cat>
            <c:strRef>
              <c:f>'Table 1.4'!$A$4:$A$8</c:f>
              <c:strCache>
                <c:ptCount val="5"/>
                <c:pt idx="0">
                  <c:v>25p</c:v>
                </c:pt>
                <c:pt idx="1">
                  <c:v>26p to 50p</c:v>
                </c:pt>
                <c:pt idx="2">
                  <c:v>51p to £1</c:v>
                </c:pt>
                <c:pt idx="3">
                  <c:v>Over £1</c:v>
                </c:pt>
                <c:pt idx="4">
                  <c:v>Did not buy a carrier bag</c:v>
                </c:pt>
              </c:strCache>
            </c:strRef>
          </c:cat>
          <c:val>
            <c:numRef>
              <c:f>'Table 1.4'!$E$4:$E$8</c:f>
              <c:numCache>
                <c:formatCode>0</c:formatCode>
                <c:ptCount val="5"/>
                <c:pt idx="0">
                  <c:v>23</c:v>
                </c:pt>
                <c:pt idx="1">
                  <c:v>16</c:v>
                </c:pt>
                <c:pt idx="2">
                  <c:v>4</c:v>
                </c:pt>
                <c:pt idx="3">
                  <c:v>3</c:v>
                </c:pt>
                <c:pt idx="4">
                  <c:v>54</c:v>
                </c:pt>
              </c:numCache>
            </c:numRef>
          </c:val>
          <c:extLst>
            <c:ext xmlns:c16="http://schemas.microsoft.com/office/drawing/2014/chart" uri="{C3380CC4-5D6E-409C-BE32-E72D297353CC}">
              <c16:uniqueId val="{00000000-66E0-4EED-ADE1-456BDE7A4935}"/>
            </c:ext>
          </c:extLst>
        </c:ser>
        <c:dLbls>
          <c:showLegendKey val="0"/>
          <c:showVal val="0"/>
          <c:showCatName val="0"/>
          <c:showSerName val="0"/>
          <c:showPercent val="0"/>
          <c:showBubbleSize val="0"/>
        </c:dLbls>
        <c:gapWidth val="52"/>
        <c:axId val="520085096"/>
        <c:axId val="520083920"/>
      </c:barChart>
      <c:catAx>
        <c:axId val="520085096"/>
        <c:scaling>
          <c:orientation val="maxMin"/>
        </c:scaling>
        <c:delete val="0"/>
        <c:axPos val="l"/>
        <c:numFmt formatCode="@" sourceLinked="0"/>
        <c:majorTickMark val="out"/>
        <c:minorTickMark val="none"/>
        <c:tickLblPos val="nextTo"/>
        <c:txPr>
          <a:bodyPr rot="0"/>
          <a:lstStyle/>
          <a:p>
            <a:pPr>
              <a:defRPr/>
            </a:pPr>
            <a:endParaRPr lang="en-US"/>
          </a:p>
        </c:txPr>
        <c:crossAx val="520083920"/>
        <c:crosses val="autoZero"/>
        <c:auto val="1"/>
        <c:lblAlgn val="ctr"/>
        <c:lblOffset val="100"/>
        <c:noMultiLvlLbl val="0"/>
      </c:catAx>
      <c:valAx>
        <c:axId val="520083920"/>
        <c:scaling>
          <c:orientation val="minMax"/>
          <c:min val="0"/>
        </c:scaling>
        <c:delete val="0"/>
        <c:axPos val="t"/>
        <c:majorGridlines/>
        <c:title>
          <c:tx>
            <c:rich>
              <a:bodyPr/>
              <a:lstStyle/>
              <a:p>
                <a:pPr>
                  <a:defRPr b="0"/>
                </a:pPr>
                <a:r>
                  <a:rPr lang="en-GB" b="0"/>
                  <a:t>Percentage </a:t>
                </a:r>
              </a:p>
            </c:rich>
          </c:tx>
          <c:layout>
            <c:manualLayout>
              <c:xMode val="edge"/>
              <c:yMode val="edge"/>
              <c:x val="0.61985052083333336"/>
              <c:y val="1.9520833333333332E-3"/>
            </c:manualLayout>
          </c:layout>
          <c:overlay val="0"/>
        </c:title>
        <c:numFmt formatCode="0" sourceLinked="1"/>
        <c:majorTickMark val="out"/>
        <c:minorTickMark val="none"/>
        <c:tickLblPos val="nextTo"/>
        <c:crossAx val="520085096"/>
        <c:crosses val="autoZero"/>
        <c:crossBetween val="between"/>
        <c:majorUnit val="10"/>
      </c:valAx>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89941244556776E-2"/>
          <c:y val="0.14857518579078963"/>
          <c:w val="0.91333547990516051"/>
          <c:h val="0.627067965188562"/>
        </c:manualLayout>
      </c:layout>
      <c:barChart>
        <c:barDir val="col"/>
        <c:grouping val="clustered"/>
        <c:varyColors val="0"/>
        <c:ser>
          <c:idx val="0"/>
          <c:order val="0"/>
          <c:tx>
            <c:strRef>
              <c:f>'Table 1.4'!$C$3</c:f>
              <c:strCache>
                <c:ptCount val="1"/>
                <c:pt idx="0">
                  <c:v>2023/24</c:v>
                </c:pt>
              </c:strCache>
            </c:strRef>
          </c:tx>
          <c:spPr>
            <a:solidFill>
              <a:srgbClr val="63A8D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808E-4886-83E1-8AE864C9218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1.4'!$A$4:$A$8</c:f>
              <c:strCache>
                <c:ptCount val="5"/>
                <c:pt idx="0">
                  <c:v>25p</c:v>
                </c:pt>
                <c:pt idx="1">
                  <c:v>26p to 50p</c:v>
                </c:pt>
                <c:pt idx="2">
                  <c:v>51p to £1</c:v>
                </c:pt>
                <c:pt idx="3">
                  <c:v>Over £1</c:v>
                </c:pt>
                <c:pt idx="4">
                  <c:v>Did not buy a carrier bag</c:v>
                </c:pt>
              </c:strCache>
            </c:strRef>
          </c:cat>
          <c:val>
            <c:numRef>
              <c:f>'Table 1.4'!$C$4:$C$8</c:f>
              <c:numCache>
                <c:formatCode>General</c:formatCode>
                <c:ptCount val="5"/>
                <c:pt idx="0">
                  <c:v>27</c:v>
                </c:pt>
                <c:pt idx="1">
                  <c:v>16</c:v>
                </c:pt>
                <c:pt idx="2">
                  <c:v>5</c:v>
                </c:pt>
                <c:pt idx="3">
                  <c:v>3</c:v>
                </c:pt>
                <c:pt idx="4">
                  <c:v>48</c:v>
                </c:pt>
              </c:numCache>
            </c:numRef>
          </c:val>
          <c:extLst>
            <c:ext xmlns:c16="http://schemas.microsoft.com/office/drawing/2014/chart" uri="{C3380CC4-5D6E-409C-BE32-E72D297353CC}">
              <c16:uniqueId val="{00000003-C9E0-4774-A9A3-75C93FE173F2}"/>
            </c:ext>
          </c:extLst>
        </c:ser>
        <c:ser>
          <c:idx val="1"/>
          <c:order val="1"/>
          <c:tx>
            <c:strRef>
              <c:f>'Table 1.4'!$D$3</c:f>
              <c:strCache>
                <c:ptCount val="1"/>
                <c:pt idx="0">
                  <c:v>2024/25</c:v>
                </c:pt>
              </c:strCache>
            </c:strRef>
          </c:tx>
          <c:spPr>
            <a:solidFill>
              <a:srgbClr val="4472C4"/>
            </a:solidFill>
            <a:ln>
              <a:noFill/>
            </a:ln>
            <a:effectLst/>
          </c:spPr>
          <c:invertIfNegative val="0"/>
          <c:dLbls>
            <c:dLbl>
              <c:idx val="2"/>
              <c:layout>
                <c:manualLayout>
                  <c:x val="0"/>
                  <c:y val="1.406206580398278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3.6490168898415089E-2"/>
                      <c:h val="9.5332055414252867E-2"/>
                    </c:manualLayout>
                  </c15:layout>
                </c:ext>
                <c:ext xmlns:c16="http://schemas.microsoft.com/office/drawing/2014/chart" uri="{C3380CC4-5D6E-409C-BE32-E72D297353CC}">
                  <c16:uniqueId val="{00000001-319D-4D8D-9E33-34E5B0B55B60}"/>
                </c:ext>
              </c:extLst>
            </c:dLbl>
            <c:dLbl>
              <c:idx val="3"/>
              <c:layout>
                <c:manualLayout>
                  <c:x val="0"/>
                  <c:y val="-1.73775755290894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9D-4D8D-9E33-34E5B0B55B6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1.4'!$A$4:$A$8</c:f>
              <c:strCache>
                <c:ptCount val="5"/>
                <c:pt idx="0">
                  <c:v>25p</c:v>
                </c:pt>
                <c:pt idx="1">
                  <c:v>26p to 50p</c:v>
                </c:pt>
                <c:pt idx="2">
                  <c:v>51p to £1</c:v>
                </c:pt>
                <c:pt idx="3">
                  <c:v>Over £1</c:v>
                </c:pt>
                <c:pt idx="4">
                  <c:v>Did not buy a carrier bag</c:v>
                </c:pt>
              </c:strCache>
            </c:strRef>
          </c:cat>
          <c:val>
            <c:numRef>
              <c:f>'Table 1.4'!$D$4:$D$8</c:f>
              <c:numCache>
                <c:formatCode>0</c:formatCode>
                <c:ptCount val="5"/>
                <c:pt idx="0">
                  <c:v>23</c:v>
                </c:pt>
                <c:pt idx="1">
                  <c:v>21</c:v>
                </c:pt>
                <c:pt idx="2">
                  <c:v>5</c:v>
                </c:pt>
                <c:pt idx="3">
                  <c:v>4</c:v>
                </c:pt>
                <c:pt idx="4">
                  <c:v>48</c:v>
                </c:pt>
              </c:numCache>
            </c:numRef>
          </c:val>
          <c:extLst>
            <c:ext xmlns:c16="http://schemas.microsoft.com/office/drawing/2014/chart" uri="{C3380CC4-5D6E-409C-BE32-E72D297353CC}">
              <c16:uniqueId val="{00000005-C9E0-4774-A9A3-75C93FE173F2}"/>
            </c:ext>
          </c:extLst>
        </c:ser>
        <c:ser>
          <c:idx val="2"/>
          <c:order val="2"/>
          <c:tx>
            <c:strRef>
              <c:f>'Table 1.4'!$E$3</c:f>
              <c:strCache>
                <c:ptCount val="1"/>
                <c:pt idx="0">
                  <c:v>2025/26</c:v>
                </c:pt>
              </c:strCache>
            </c:strRef>
          </c:tx>
          <c:spPr>
            <a:solidFill>
              <a:srgbClr val="08519C"/>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7E91-4BDF-B478-40E4670AA489}"/>
                </c:ext>
              </c:extLst>
            </c:dLbl>
            <c:dLbl>
              <c:idx val="3"/>
              <c:delete val="1"/>
              <c:extLst>
                <c:ext xmlns:c15="http://schemas.microsoft.com/office/drawing/2012/chart" uri="{CE6537A1-D6FC-4f65-9D91-7224C49458BB}"/>
                <c:ext xmlns:c16="http://schemas.microsoft.com/office/drawing/2014/chart" uri="{C3380CC4-5D6E-409C-BE32-E72D297353CC}">
                  <c16:uniqueId val="{00000002-7E91-4BDF-B478-40E4670AA489}"/>
                </c:ext>
              </c:extLst>
            </c:dLbl>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'Table 1.4'!$A$4:$A$8</c:f>
              <c:strCache>
                <c:ptCount val="5"/>
                <c:pt idx="0">
                  <c:v>25p</c:v>
                </c:pt>
                <c:pt idx="1">
                  <c:v>26p to 50p</c:v>
                </c:pt>
                <c:pt idx="2">
                  <c:v>51p to £1</c:v>
                </c:pt>
                <c:pt idx="3">
                  <c:v>Over £1</c:v>
                </c:pt>
                <c:pt idx="4">
                  <c:v>Did not buy a carrier bag</c:v>
                </c:pt>
              </c:strCache>
            </c:strRef>
          </c:cat>
          <c:val>
            <c:numRef>
              <c:f>'Table 1.4'!$E$4:$E$8</c:f>
              <c:numCache>
                <c:formatCode>0</c:formatCode>
                <c:ptCount val="5"/>
                <c:pt idx="0">
                  <c:v>23</c:v>
                </c:pt>
                <c:pt idx="1">
                  <c:v>16</c:v>
                </c:pt>
                <c:pt idx="2">
                  <c:v>4</c:v>
                </c:pt>
                <c:pt idx="3">
                  <c:v>3</c:v>
                </c:pt>
                <c:pt idx="4">
                  <c:v>54</c:v>
                </c:pt>
              </c:numCache>
            </c:numRef>
          </c:val>
          <c:extLst>
            <c:ext xmlns:c16="http://schemas.microsoft.com/office/drawing/2014/chart" uri="{C3380CC4-5D6E-409C-BE32-E72D297353CC}">
              <c16:uniqueId val="{00000000-7E91-4BDF-B478-40E4670AA489}"/>
            </c:ext>
          </c:extLst>
        </c:ser>
        <c:dLbls>
          <c:showLegendKey val="0"/>
          <c:showVal val="0"/>
          <c:showCatName val="0"/>
          <c:showSerName val="0"/>
          <c:showPercent val="0"/>
          <c:showBubbleSize val="0"/>
        </c:dLbls>
        <c:gapWidth val="50"/>
        <c:overlap val="-10"/>
        <c:axId val="479826656"/>
        <c:axId val="479827016"/>
      </c:barChart>
      <c:catAx>
        <c:axId val="479826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7016"/>
        <c:crosses val="autoZero"/>
        <c:auto val="1"/>
        <c:lblAlgn val="ctr"/>
        <c:lblOffset val="100"/>
        <c:noMultiLvlLbl val="0"/>
      </c:catAx>
      <c:valAx>
        <c:axId val="4798270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Percentage</a:t>
                </a:r>
              </a:p>
            </c:rich>
          </c:tx>
          <c:overlay val="0"/>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6656"/>
        <c:crosses val="autoZero"/>
        <c:crossBetween val="between"/>
        <c:majorUnit val="20"/>
      </c:valAx>
    </c:plotArea>
    <c:legend>
      <c:legendPos val="t"/>
      <c:layout>
        <c:manualLayout>
          <c:xMode val="edge"/>
          <c:yMode val="edge"/>
          <c:x val="0.29220812762525472"/>
          <c:y val="2.247140403745828E-2"/>
          <c:w val="0.46483862878371413"/>
          <c:h val="8.674804993442256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186354166666664"/>
          <c:y val="0.18588472222222222"/>
          <c:w val="0.64283107638888892"/>
          <c:h val="0.80724548611111124"/>
        </c:manualLayout>
      </c:layout>
      <c:barChart>
        <c:barDir val="bar"/>
        <c:grouping val="clustered"/>
        <c:varyColors val="0"/>
        <c:ser>
          <c:idx val="0"/>
          <c:order val="0"/>
          <c:spPr>
            <a:solidFill>
              <a:srgbClr val="08519C"/>
            </a:solidFill>
            <a:ln>
              <a:solidFill>
                <a:srgbClr val="08519C"/>
              </a:solidFill>
            </a:ln>
          </c:spPr>
          <c:invertIfNegative val="0"/>
          <c:dPt>
            <c:idx val="0"/>
            <c:invertIfNegative val="0"/>
            <c:bubble3D val="0"/>
            <c:extLst>
              <c:ext xmlns:c16="http://schemas.microsoft.com/office/drawing/2014/chart" uri="{C3380CC4-5D6E-409C-BE32-E72D297353CC}">
                <c16:uniqueId val="{00000000-35A7-48FA-9E33-746254924AC3}"/>
              </c:ext>
            </c:extLst>
          </c:dPt>
          <c:dPt>
            <c:idx val="1"/>
            <c:invertIfNegative val="0"/>
            <c:bubble3D val="0"/>
            <c:extLst>
              <c:ext xmlns:c16="http://schemas.microsoft.com/office/drawing/2014/chart" uri="{C3380CC4-5D6E-409C-BE32-E72D297353CC}">
                <c16:uniqueId val="{00000001-35A7-48FA-9E33-746254924AC3}"/>
              </c:ext>
            </c:extLst>
          </c:dPt>
          <c:dPt>
            <c:idx val="3"/>
            <c:invertIfNegative val="0"/>
            <c:bubble3D val="0"/>
            <c:extLst>
              <c:ext xmlns:c16="http://schemas.microsoft.com/office/drawing/2014/chart" uri="{C3380CC4-5D6E-409C-BE32-E72D297353CC}">
                <c16:uniqueId val="{00000002-35A7-48FA-9E33-746254924AC3}"/>
              </c:ext>
            </c:extLst>
          </c:dPt>
          <c:dPt>
            <c:idx val="4"/>
            <c:invertIfNegative val="0"/>
            <c:bubble3D val="0"/>
            <c:extLst>
              <c:ext xmlns:c16="http://schemas.microsoft.com/office/drawing/2014/chart" uri="{C3380CC4-5D6E-409C-BE32-E72D297353CC}">
                <c16:uniqueId val="{00000003-35A7-48FA-9E33-746254924AC3}"/>
              </c:ext>
            </c:extLst>
          </c:dPt>
          <c:dPt>
            <c:idx val="5"/>
            <c:invertIfNegative val="0"/>
            <c:bubble3D val="0"/>
            <c:extLst>
              <c:ext xmlns:c16="http://schemas.microsoft.com/office/drawing/2014/chart" uri="{C3380CC4-5D6E-409C-BE32-E72D297353CC}">
                <c16:uniqueId val="{00000004-35A7-48FA-9E33-746254924AC3}"/>
              </c:ext>
            </c:extLst>
          </c:dPt>
          <c:dPt>
            <c:idx val="6"/>
            <c:invertIfNegative val="0"/>
            <c:bubble3D val="0"/>
            <c:extLst>
              <c:ext xmlns:c16="http://schemas.microsoft.com/office/drawing/2014/chart" uri="{C3380CC4-5D6E-409C-BE32-E72D297353CC}">
                <c16:uniqueId val="{00000005-35A7-48FA-9E33-746254924AC3}"/>
              </c:ext>
            </c:extLst>
          </c:dPt>
          <c:cat>
            <c:strRef>
              <c:f>'Table 1.5'!$G$4:$G$7</c:f>
              <c:strCache>
                <c:ptCount val="4"/>
                <c:pt idx="0">
                  <c:v>Pollution (air, land and water)</c:v>
                </c:pt>
                <c:pt idx="1">
                  <c:v>Climate Change</c:v>
                </c:pt>
                <c:pt idx="2">
                  <c:v>Habitat loss</c:v>
                </c:pt>
                <c:pt idx="3">
                  <c:v>Non-native invasive species</c:v>
                </c:pt>
              </c:strCache>
            </c:strRef>
          </c:cat>
          <c:val>
            <c:numRef>
              <c:f>'Table 1.5'!$F$4:$F$7</c:f>
              <c:numCache>
                <c:formatCode>0</c:formatCode>
                <c:ptCount val="4"/>
                <c:pt idx="0">
                  <c:v>50</c:v>
                </c:pt>
                <c:pt idx="1">
                  <c:v>26</c:v>
                </c:pt>
                <c:pt idx="2">
                  <c:v>21</c:v>
                </c:pt>
                <c:pt idx="3">
                  <c:v>3</c:v>
                </c:pt>
              </c:numCache>
            </c:numRef>
          </c:val>
          <c:extLst>
            <c:ext xmlns:c16="http://schemas.microsoft.com/office/drawing/2014/chart" uri="{C3380CC4-5D6E-409C-BE32-E72D297353CC}">
              <c16:uniqueId val="{00000006-35A7-48FA-9E33-746254924AC3}"/>
            </c:ext>
          </c:extLst>
        </c:ser>
        <c:dLbls>
          <c:showLegendKey val="0"/>
          <c:showVal val="0"/>
          <c:showCatName val="0"/>
          <c:showSerName val="0"/>
          <c:showPercent val="0"/>
          <c:showBubbleSize val="0"/>
        </c:dLbls>
        <c:gapWidth val="52"/>
        <c:axId val="519460736"/>
        <c:axId val="519461128"/>
      </c:barChart>
      <c:catAx>
        <c:axId val="519460736"/>
        <c:scaling>
          <c:orientation val="maxMin"/>
        </c:scaling>
        <c:delete val="0"/>
        <c:axPos val="l"/>
        <c:numFmt formatCode="@" sourceLinked="0"/>
        <c:majorTickMark val="out"/>
        <c:minorTickMark val="none"/>
        <c:tickLblPos val="nextTo"/>
        <c:txPr>
          <a:bodyPr rot="0"/>
          <a:lstStyle/>
          <a:p>
            <a:pPr>
              <a:defRPr/>
            </a:pPr>
            <a:endParaRPr lang="en-US"/>
          </a:p>
        </c:txPr>
        <c:crossAx val="519461128"/>
        <c:crosses val="autoZero"/>
        <c:auto val="1"/>
        <c:lblAlgn val="ctr"/>
        <c:lblOffset val="100"/>
        <c:noMultiLvlLbl val="0"/>
      </c:catAx>
      <c:valAx>
        <c:axId val="519461128"/>
        <c:scaling>
          <c:orientation val="minMax"/>
          <c:max val="50"/>
        </c:scaling>
        <c:delete val="0"/>
        <c:axPos val="t"/>
        <c:majorGridlines/>
        <c:title>
          <c:tx>
            <c:rich>
              <a:bodyPr/>
              <a:lstStyle/>
              <a:p>
                <a:pPr>
                  <a:defRPr b="0"/>
                </a:pPr>
                <a:r>
                  <a:rPr lang="en-GB" b="0"/>
                  <a:t>Percentage </a:t>
                </a:r>
              </a:p>
            </c:rich>
          </c:tx>
          <c:layout>
            <c:manualLayout>
              <c:xMode val="edge"/>
              <c:yMode val="edge"/>
              <c:x val="0.61985052083333336"/>
              <c:y val="1.9520833333333332E-3"/>
            </c:manualLayout>
          </c:layout>
          <c:overlay val="0"/>
        </c:title>
        <c:numFmt formatCode="0" sourceLinked="1"/>
        <c:majorTickMark val="out"/>
        <c:minorTickMark val="none"/>
        <c:tickLblPos val="nextTo"/>
        <c:crossAx val="519460736"/>
        <c:crosses val="autoZero"/>
        <c:crossBetween val="between"/>
        <c:majorUnit val="10"/>
      </c:valAx>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305788913932E-2"/>
          <c:y val="0.14857507943086062"/>
          <c:w val="0.91333547990516051"/>
          <c:h val="0.627067965188562"/>
        </c:manualLayout>
      </c:layout>
      <c:barChart>
        <c:barDir val="col"/>
        <c:grouping val="clustered"/>
        <c:varyColors val="0"/>
        <c:ser>
          <c:idx val="1"/>
          <c:order val="1"/>
          <c:tx>
            <c:strRef>
              <c:f>'Table 1.5'!$D$3</c:f>
              <c:strCache>
                <c:ptCount val="1"/>
                <c:pt idx="0">
                  <c:v>2023/24</c:v>
                </c:pt>
              </c:strCache>
            </c:strRef>
          </c:tx>
          <c:spPr>
            <a:solidFill>
              <a:srgbClr val="63A8D3"/>
            </a:solidFill>
            <a:ln>
              <a:noFill/>
            </a:ln>
            <a:effectLst/>
          </c:spPr>
          <c:invertIfNegative val="0"/>
          <c:dLbls>
            <c:dLbl>
              <c:idx val="3"/>
              <c:layout>
                <c:manualLayout>
                  <c:x val="0"/>
                  <c:y val="1.10279126123186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90-4963-B34E-68A956E5D8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1.5'!$G$4:$G$8</c15:sqref>
                  </c15:fullRef>
                </c:ext>
              </c:extLst>
              <c:f>'Table 1.5'!$G$4:$G$7</c:f>
              <c:strCache>
                <c:ptCount val="4"/>
                <c:pt idx="0">
                  <c:v>Pollution (air, land and water)</c:v>
                </c:pt>
                <c:pt idx="1">
                  <c:v>Climate Change</c:v>
                </c:pt>
                <c:pt idx="2">
                  <c:v>Habitat loss</c:v>
                </c:pt>
                <c:pt idx="3">
                  <c:v>Non-native invasive species</c:v>
                </c:pt>
              </c:strCache>
            </c:strRef>
          </c:cat>
          <c:val>
            <c:numRef>
              <c:extLst>
                <c:ext xmlns:c15="http://schemas.microsoft.com/office/drawing/2012/chart" uri="{02D57815-91ED-43cb-92C2-25804820EDAC}">
                  <c15:fullRef>
                    <c15:sqref>'Table 1.5'!$D$4:$D$8</c15:sqref>
                  </c15:fullRef>
                </c:ext>
              </c:extLst>
              <c:f>'Table 1.5'!$D$4:$D$7</c:f>
              <c:numCache>
                <c:formatCode>General</c:formatCode>
                <c:ptCount val="4"/>
                <c:pt idx="0">
                  <c:v>41</c:v>
                </c:pt>
                <c:pt idx="1">
                  <c:v>34</c:v>
                </c:pt>
                <c:pt idx="2">
                  <c:v>22</c:v>
                </c:pt>
                <c:pt idx="3">
                  <c:v>2</c:v>
                </c:pt>
              </c:numCache>
            </c:numRef>
          </c:val>
          <c:extLst>
            <c:ext xmlns:c16="http://schemas.microsoft.com/office/drawing/2014/chart" uri="{C3380CC4-5D6E-409C-BE32-E72D297353CC}">
              <c16:uniqueId val="{00000006-5D90-4963-B34E-68A956E5D8B2}"/>
            </c:ext>
          </c:extLst>
        </c:ser>
        <c:ser>
          <c:idx val="2"/>
          <c:order val="2"/>
          <c:tx>
            <c:strRef>
              <c:f>'Table 1.5'!$E$3</c:f>
              <c:strCache>
                <c:ptCount val="1"/>
                <c:pt idx="0">
                  <c:v>2024/25</c:v>
                </c:pt>
              </c:strCache>
            </c:strRef>
          </c:tx>
          <c:spPr>
            <a:solidFill>
              <a:srgbClr val="4472C4"/>
            </a:solidFill>
            <a:ln>
              <a:noFill/>
            </a:ln>
            <a:effectLst/>
          </c:spPr>
          <c:invertIfNegative val="0"/>
          <c:dLbls>
            <c:dLbl>
              <c:idx val="3"/>
              <c:layout>
                <c:manualLayout>
                  <c:x val="0"/>
                  <c:y val="1.37718544505978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90-4963-B34E-68A956E5D8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1.5'!$G$4:$G$8</c15:sqref>
                  </c15:fullRef>
                </c:ext>
              </c:extLst>
              <c:f>'Table 1.5'!$G$4:$G$7</c:f>
              <c:strCache>
                <c:ptCount val="4"/>
                <c:pt idx="0">
                  <c:v>Pollution (air, land and water)</c:v>
                </c:pt>
                <c:pt idx="1">
                  <c:v>Climate Change</c:v>
                </c:pt>
                <c:pt idx="2">
                  <c:v>Habitat loss</c:v>
                </c:pt>
                <c:pt idx="3">
                  <c:v>Non-native invasive species</c:v>
                </c:pt>
              </c:strCache>
            </c:strRef>
          </c:cat>
          <c:val>
            <c:numRef>
              <c:extLst>
                <c:ext xmlns:c15="http://schemas.microsoft.com/office/drawing/2012/chart" uri="{02D57815-91ED-43cb-92C2-25804820EDAC}">
                  <c15:fullRef>
                    <c15:sqref>'Table 1.5'!$E$4:$E$8</c15:sqref>
                  </c15:fullRef>
                </c:ext>
              </c:extLst>
              <c:f>'Table 1.5'!$E$4:$E$7</c:f>
              <c:numCache>
                <c:formatCode>0</c:formatCode>
                <c:ptCount val="4"/>
                <c:pt idx="0">
                  <c:v>47</c:v>
                </c:pt>
                <c:pt idx="1">
                  <c:v>28</c:v>
                </c:pt>
                <c:pt idx="2">
                  <c:v>23</c:v>
                </c:pt>
                <c:pt idx="3">
                  <c:v>2</c:v>
                </c:pt>
              </c:numCache>
            </c:numRef>
          </c:val>
          <c:extLst>
            <c:ext xmlns:c16="http://schemas.microsoft.com/office/drawing/2014/chart" uri="{C3380CC4-5D6E-409C-BE32-E72D297353CC}">
              <c16:uniqueId val="{00000008-5D90-4963-B34E-68A956E5D8B2}"/>
            </c:ext>
          </c:extLst>
        </c:ser>
        <c:ser>
          <c:idx val="3"/>
          <c:order val="3"/>
          <c:tx>
            <c:strRef>
              <c:f>'Table 1.5'!$F$3</c:f>
              <c:strCache>
                <c:ptCount val="1"/>
                <c:pt idx="0">
                  <c:v>2025/26</c:v>
                </c:pt>
              </c:strCache>
            </c:strRef>
          </c:tx>
          <c:spPr>
            <a:solidFill>
              <a:srgbClr val="08519C"/>
            </a:solidFill>
          </c:spPr>
          <c:invertIfNegative val="0"/>
          <c:dLbls>
            <c:dLbl>
              <c:idx val="3"/>
              <c:layout>
                <c:manualLayout>
                  <c:x val="0"/>
                  <c:y val="1.9013586593032809E-2"/>
                </c:manualLayout>
              </c:layout>
              <c:spPr>
                <a:noFill/>
                <a:ln>
                  <a:noFill/>
                </a:ln>
                <a:effectLst/>
              </c:spPr>
              <c:txPr>
                <a:bodyPr wrap="square" lIns="38100" tIns="19050" rIns="38100" bIns="19050" anchor="ctr">
                  <a:spAutoFit/>
                </a:bodyPr>
                <a:lstStyle/>
                <a:p>
                  <a:pPr>
                    <a:defRPr b="1">
                      <a:solidFill>
                        <a:schemeClr val="tx1"/>
                      </a:solidFil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F9-4D03-A116-EA0E051CE7E2}"/>
                </c:ext>
              </c:extLst>
            </c:dLbl>
            <c:spPr>
              <a:noFill/>
              <a:ln>
                <a:noFill/>
              </a:ln>
              <a:effectLst/>
            </c:spPr>
            <c:txPr>
              <a:bodyPr wrap="square" lIns="38100" tIns="19050" rIns="38100" bIns="19050" anchor="ctr">
                <a:spAutoFit/>
              </a:bodyPr>
              <a:lstStyle/>
              <a:p>
                <a:pPr>
                  <a:defRPr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'Table 1.5'!$G$4:$G$8</c15:sqref>
                  </c15:fullRef>
                </c:ext>
              </c:extLst>
              <c:f>'Table 1.5'!$G$4:$G$7</c:f>
              <c:strCache>
                <c:ptCount val="4"/>
                <c:pt idx="0">
                  <c:v>Pollution (air, land and water)</c:v>
                </c:pt>
                <c:pt idx="1">
                  <c:v>Climate Change</c:v>
                </c:pt>
                <c:pt idx="2">
                  <c:v>Habitat loss</c:v>
                </c:pt>
                <c:pt idx="3">
                  <c:v>Non-native invasive species</c:v>
                </c:pt>
              </c:strCache>
            </c:strRef>
          </c:cat>
          <c:val>
            <c:numRef>
              <c:extLst>
                <c:ext xmlns:c15="http://schemas.microsoft.com/office/drawing/2012/chart" uri="{02D57815-91ED-43cb-92C2-25804820EDAC}">
                  <c15:fullRef>
                    <c15:sqref>'Table 1.5'!$F$4:$F$8</c15:sqref>
                  </c15:fullRef>
                </c:ext>
              </c:extLst>
              <c:f>'Table 1.5'!$F$4:$F$7</c:f>
              <c:numCache>
                <c:formatCode>0</c:formatCode>
                <c:ptCount val="4"/>
                <c:pt idx="0">
                  <c:v>50</c:v>
                </c:pt>
                <c:pt idx="1">
                  <c:v>26</c:v>
                </c:pt>
                <c:pt idx="2">
                  <c:v>21</c:v>
                </c:pt>
                <c:pt idx="3">
                  <c:v>3</c:v>
                </c:pt>
              </c:numCache>
            </c:numRef>
          </c:val>
          <c:extLst>
            <c:ext xmlns:c15="http://schemas.microsoft.com/office/drawing/2012/chart" uri="{02D57815-91ED-43cb-92C2-25804820EDAC}">
              <c15:categoryFilterExceptions>
                <c15:categoryFilterException>
                  <c15:sqref>'Table 1.5'!$F$8</c15:sqref>
                  <c15:dLbl>
                    <c:idx val="3"/>
                    <c:spPr>
                      <a:noFill/>
                      <a:ln>
                        <a:noFill/>
                      </a:ln>
                      <a:effectLst/>
                    </c:spPr>
                    <c:txPr>
                      <a:bodyPr wrap="square" lIns="38100" tIns="19050" rIns="38100" bIns="19050" anchor="ctr">
                        <a:spAutoFit/>
                      </a:bodyPr>
                      <a:lstStyle/>
                      <a:p>
                        <a:pPr>
                          <a:defRPr b="1">
                            <a:solidFill>
                              <a:schemeClr val="tx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E1C5-4307-99A5-D1FE726132FC}"/>
                      </c:ext>
                    </c:extLst>
                  </c15:dLbl>
                </c15:categoryFilterException>
              </c15:categoryFilterExceptions>
            </c:ext>
            <c:ext xmlns:c16="http://schemas.microsoft.com/office/drawing/2014/chart" uri="{C3380CC4-5D6E-409C-BE32-E72D297353CC}">
              <c16:uniqueId val="{00000000-23F9-4D03-A116-EA0E051CE7E2}"/>
            </c:ext>
          </c:extLst>
        </c:ser>
        <c:dLbls>
          <c:showLegendKey val="0"/>
          <c:showVal val="0"/>
          <c:showCatName val="0"/>
          <c:showSerName val="0"/>
          <c:showPercent val="0"/>
          <c:showBubbleSize val="0"/>
        </c:dLbls>
        <c:gapWidth val="50"/>
        <c:overlap val="-10"/>
        <c:axId val="479826656"/>
        <c:axId val="479827016"/>
        <c:extLst>
          <c:ext xmlns:c15="http://schemas.microsoft.com/office/drawing/2012/chart" uri="{02D57815-91ED-43cb-92C2-25804820EDAC}">
            <c15:filteredBarSeries>
              <c15:ser>
                <c:idx val="0"/>
                <c:order val="0"/>
                <c:tx>
                  <c:strRef>
                    <c:extLst>
                      <c:ext uri="{02D57815-91ED-43cb-92C2-25804820EDAC}">
                        <c15:formulaRef>
                          <c15:sqref>'Table 1.5'!$B$3</c15:sqref>
                        </c15:formulaRef>
                      </c:ext>
                    </c:extLst>
                    <c:strCache>
                      <c:ptCount val="1"/>
                      <c:pt idx="0">
                        <c:v>2021/22</c:v>
                      </c:pt>
                    </c:strCache>
                  </c:strRef>
                </c:tx>
                <c:spPr>
                  <a:solidFill>
                    <a:srgbClr val="63A8D3"/>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9-5D90-4963-B34E-68A956E5D8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'Table 1.5'!$G$4:$G$8</c15:sqref>
                        </c15:fullRef>
                        <c15:formulaRef>
                          <c15:sqref>'Table 1.5'!$G$4:$G$7</c15:sqref>
                        </c15:formulaRef>
                      </c:ext>
                    </c:extLst>
                    <c:strCache>
                      <c:ptCount val="4"/>
                      <c:pt idx="0">
                        <c:v>Pollution (air, land and water)</c:v>
                      </c:pt>
                      <c:pt idx="1">
                        <c:v>Climate Change</c:v>
                      </c:pt>
                      <c:pt idx="2">
                        <c:v>Habitat loss</c:v>
                      </c:pt>
                      <c:pt idx="3">
                        <c:v>Non-native invasive species</c:v>
                      </c:pt>
                    </c:strCache>
                  </c:strRef>
                </c:cat>
                <c:val>
                  <c:numRef>
                    <c:extLst>
                      <c:ext uri="{02D57815-91ED-43cb-92C2-25804820EDAC}">
                        <c15:fullRef>
                          <c15:sqref>'Table 1.5'!$B$4:$B$8</c15:sqref>
                        </c15:fullRef>
                        <c15:formulaRef>
                          <c15:sqref>'Table 1.5'!$B$4:$B$7</c15:sqref>
                        </c15:formulaRef>
                      </c:ext>
                    </c:extLst>
                    <c:numCache>
                      <c:formatCode>General</c:formatCode>
                      <c:ptCount val="4"/>
                      <c:pt idx="0">
                        <c:v>39</c:v>
                      </c:pt>
                      <c:pt idx="1">
                        <c:v>34</c:v>
                      </c:pt>
                      <c:pt idx="2">
                        <c:v>25</c:v>
                      </c:pt>
                      <c:pt idx="3">
                        <c:v>2</c:v>
                      </c:pt>
                    </c:numCache>
                  </c:numRef>
                </c:val>
                <c:extLst>
                  <c:ext uri="{02D57815-91ED-43cb-92C2-25804820EDAC}">
                    <c15:categoryFilterExceptions>
                      <c15:categoryFilterException>
                        <c15:sqref>'Table 1.5'!$B$8</c15:sqref>
                        <c15: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E1C5-4307-99A5-D1FE726132FC}"/>
                            </c:ext>
                          </c:extLst>
                        </c15:dLbl>
                      </c15:categoryFilterException>
                    </c15:categoryFilterExceptions>
                  </c:ext>
                  <c:ext xmlns:c16="http://schemas.microsoft.com/office/drawing/2014/chart" uri="{C3380CC4-5D6E-409C-BE32-E72D297353CC}">
                    <c16:uniqueId val="{00000004-5D90-4963-B34E-68A956E5D8B2}"/>
                  </c:ext>
                </c:extLst>
              </c15:ser>
            </c15:filteredBarSeries>
          </c:ext>
        </c:extLst>
      </c:barChart>
      <c:catAx>
        <c:axId val="479826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7016"/>
        <c:crosses val="autoZero"/>
        <c:auto val="1"/>
        <c:lblAlgn val="ctr"/>
        <c:lblOffset val="100"/>
        <c:noMultiLvlLbl val="0"/>
      </c:catAx>
      <c:valAx>
        <c:axId val="4798270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Percentage</a:t>
                </a:r>
              </a:p>
            </c:rich>
          </c:tx>
          <c:overlay val="0"/>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9826656"/>
        <c:crosses val="autoZero"/>
        <c:crossBetween val="between"/>
        <c:majorUnit val="10"/>
      </c:valAx>
    </c:plotArea>
    <c:legend>
      <c:legendPos val="t"/>
      <c:layout>
        <c:manualLayout>
          <c:xMode val="edge"/>
          <c:yMode val="edge"/>
          <c:x val="0.29220812762525472"/>
          <c:y val="2.247140403745828E-2"/>
          <c:w val="0.3952674977868707"/>
          <c:h val="7.936929499285673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daera-ni.gov.uk/" TargetMode="External"/><Relationship Id="rId5" Type="http://schemas.openxmlformats.org/officeDocument/2006/relationships/image" Target="../media/image3.jpeg"/><Relationship Id="rId4" Type="http://schemas.openxmlformats.org/officeDocument/2006/relationships/hyperlink" Target="http://www.nisra.gov.uk/" TargetMode="Externa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5</xdr:col>
      <xdr:colOff>123825</xdr:colOff>
      <xdr:row>18</xdr:row>
      <xdr:rowOff>3361</xdr:rowOff>
    </xdr:to>
    <xdr:grpSp>
      <xdr:nvGrpSpPr>
        <xdr:cNvPr id="8" name="Group 8">
          <a:extLst>
            <a:ext uri="{FF2B5EF4-FFF2-40B4-BE49-F238E27FC236}">
              <a16:creationId xmlns:a16="http://schemas.microsoft.com/office/drawing/2014/main" id="{00000000-0008-0000-0000-000008000000}"/>
            </a:ext>
          </a:extLst>
        </xdr:cNvPr>
        <xdr:cNvGrpSpPr>
          <a:grpSpLocks/>
        </xdr:cNvGrpSpPr>
      </xdr:nvGrpSpPr>
      <xdr:grpSpPr bwMode="auto">
        <a:xfrm>
          <a:off x="312420" y="4785360"/>
          <a:ext cx="8543925" cy="841561"/>
          <a:chOff x="22412" y="5863477"/>
          <a:chExt cx="8233522" cy="812987"/>
        </a:xfrm>
      </xdr:grpSpPr>
      <xdr:pic>
        <xdr:nvPicPr>
          <xdr:cNvPr id="9" name="Picture 6" descr="A4 DAERA Logo process.png">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4850" y="5863477"/>
            <a:ext cx="3123972" cy="812987"/>
          </a:xfrm>
          <a:prstGeom prst="rect">
            <a:avLst/>
          </a:prstGeom>
          <a:noFill/>
          <a:ln w="9525">
            <a:noFill/>
            <a:miter lim="800000"/>
            <a:headEnd/>
            <a:tailEnd/>
          </a:ln>
        </xdr:spPr>
      </xdr:pic>
      <xdr:pic>
        <xdr:nvPicPr>
          <xdr:cNvPr id="10" name="Picture 5" descr="C:\Users\1556719\AppData\Local\Microsoft\Windows\Temporary Internet Files\Content.Outlook\NANPR8Y0\NIEA -DAERA Logo CMYK (3).png">
            <a:hlinkClick xmlns:r="http://schemas.openxmlformats.org/officeDocument/2006/relationships" r:id="rId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884382" y="5997380"/>
            <a:ext cx="2371552" cy="545180"/>
          </a:xfrm>
          <a:prstGeom prst="rect">
            <a:avLst/>
          </a:prstGeom>
          <a:noFill/>
          <a:ln w="9525">
            <a:noFill/>
            <a:miter lim="800000"/>
            <a:headEnd/>
            <a:tailEnd/>
          </a:ln>
        </xdr:spPr>
      </xdr:pic>
      <xdr:pic>
        <xdr:nvPicPr>
          <xdr:cNvPr id="11" name="Picture 2" descr="NISRA-full-name-bilingual">
            <a:hlinkClick xmlns:r="http://schemas.openxmlformats.org/officeDocument/2006/relationships" r:id="rId4"/>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2412" y="5948642"/>
            <a:ext cx="2477621" cy="642657"/>
          </a:xfrm>
          <a:prstGeom prst="rect">
            <a:avLst/>
          </a:prstGeom>
          <a:noFill/>
          <a:ln w="9525">
            <a:noFill/>
            <a:miter lim="800000"/>
            <a:headEnd/>
            <a:tailEnd/>
          </a:ln>
        </xdr:spPr>
      </xdr:pic>
    </xdr:grpSp>
    <xdr:clientData/>
  </xdr:twoCellAnchor>
</xdr:wsDr>
</file>

<file path=xl/drawings/drawing10.xml><?xml version="1.0" encoding="utf-8"?>
<c:userShapes xmlns:c="http://schemas.openxmlformats.org/drawingml/2006/chart">
  <cdr:relSizeAnchor xmlns:cdr="http://schemas.openxmlformats.org/drawingml/2006/chartDrawing">
    <cdr:from>
      <cdr:x>0.62986</cdr:x>
      <cdr:y>0.23396</cdr:y>
    </cdr:from>
    <cdr:to>
      <cdr:x>0.62986</cdr:x>
      <cdr:y>0.4214</cdr:y>
    </cdr:to>
    <cdr:sp macro="" textlink="">
      <cdr:nvSpPr>
        <cdr:cNvPr id="3" name="Straight Arrow Connector 2">
          <a:extLst xmlns:a="http://schemas.openxmlformats.org/drawingml/2006/main">
            <a:ext uri="{FF2B5EF4-FFF2-40B4-BE49-F238E27FC236}">
              <a16:creationId xmlns:a16="http://schemas.microsoft.com/office/drawing/2014/main" id="{83D80D51-21D6-353D-5E9F-C1C896C24D88}"/>
            </a:ext>
          </a:extLst>
        </cdr:cNvPr>
        <cdr:cNvSpPr/>
      </cdr:nvSpPr>
      <cdr:spPr>
        <a:xfrm xmlns:a="http://schemas.openxmlformats.org/drawingml/2006/main" flipV="1">
          <a:off x="4407242" y="750168"/>
          <a:ext cx="0" cy="601011"/>
        </a:xfrm>
        <a:prstGeom xmlns:a="http://schemas.openxmlformats.org/drawingml/2006/main" prst="straightConnector1">
          <a:avLst/>
        </a:prstGeom>
        <a:ln xmlns:a="http://schemas.openxmlformats.org/drawingml/2006/main" w="9525">
          <a:solidFill>
            <a:srgbClr val="08519C"/>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0.46413</cdr:x>
      <cdr:y>0.43133</cdr:y>
    </cdr:from>
    <cdr:to>
      <cdr:x>0.83864</cdr:x>
      <cdr:y>0.5459</cdr:y>
    </cdr:to>
    <cdr:sp macro="" textlink="">
      <cdr:nvSpPr>
        <cdr:cNvPr id="7" name="TextBox 1">
          <a:extLst xmlns:a="http://schemas.openxmlformats.org/drawingml/2006/main">
            <a:ext uri="{FF2B5EF4-FFF2-40B4-BE49-F238E27FC236}">
              <a16:creationId xmlns:a16="http://schemas.microsoft.com/office/drawing/2014/main" id="{BF14CCB6-47C8-39F1-960F-87D648B6DB97}"/>
            </a:ext>
          </a:extLst>
        </cdr:cNvPr>
        <cdr:cNvSpPr txBox="1"/>
      </cdr:nvSpPr>
      <cdr:spPr>
        <a:xfrm xmlns:a="http://schemas.openxmlformats.org/drawingml/2006/main">
          <a:off x="3247572" y="1383023"/>
          <a:ext cx="2620498" cy="36735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aseline="0">
              <a:solidFill>
                <a:srgbClr val="08519C"/>
              </a:solidFill>
              <a:latin typeface="Arial" pitchFamily="34" charset="0"/>
              <a:cs typeface="Arial" pitchFamily="34" charset="0"/>
            </a:rPr>
            <a:t>Two successive cold winters meant higher demand for heating</a:t>
          </a:r>
          <a:endParaRPr lang="en-GB" sz="1200">
            <a:solidFill>
              <a:srgbClr val="08519C"/>
            </a:solidFill>
            <a:latin typeface="Arial" pitchFamily="34" charset="0"/>
            <a:cs typeface="Arial" pitchFamily="34" charset="0"/>
          </a:endParaRPr>
        </a:p>
      </cdr:txBody>
    </cdr:sp>
  </cdr:relSizeAnchor>
  <cdr:relSizeAnchor xmlns:cdr="http://schemas.openxmlformats.org/drawingml/2006/chartDrawing">
    <cdr:from>
      <cdr:x>0.54549</cdr:x>
      <cdr:y>0.03174</cdr:y>
    </cdr:from>
    <cdr:to>
      <cdr:x>0.80659</cdr:x>
      <cdr:y>0.14631</cdr:y>
    </cdr:to>
    <cdr:sp macro="" textlink="">
      <cdr:nvSpPr>
        <cdr:cNvPr id="15" name="TextBox 1">
          <a:extLst xmlns:a="http://schemas.openxmlformats.org/drawingml/2006/main">
            <a:ext uri="{FF2B5EF4-FFF2-40B4-BE49-F238E27FC236}">
              <a16:creationId xmlns:a16="http://schemas.microsoft.com/office/drawing/2014/main" id="{BF14CCB6-47C8-39F1-960F-87D648B6DB97}"/>
            </a:ext>
          </a:extLst>
        </cdr:cNvPr>
        <cdr:cNvSpPr txBox="1"/>
      </cdr:nvSpPr>
      <cdr:spPr>
        <a:xfrm xmlns:a="http://schemas.openxmlformats.org/drawingml/2006/main">
          <a:off x="3650603" y="101772"/>
          <a:ext cx="1747383" cy="36735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aseline="0">
              <a:solidFill>
                <a:srgbClr val="08519C"/>
              </a:solidFill>
              <a:latin typeface="Arial" pitchFamily="34" charset="0"/>
              <a:cs typeface="Arial" pitchFamily="34" charset="0"/>
            </a:rPr>
            <a:t>Recession led to lower demand for electricity</a:t>
          </a:r>
          <a:endParaRPr lang="en-GB" sz="1200">
            <a:solidFill>
              <a:srgbClr val="08519C"/>
            </a:solidFill>
            <a:latin typeface="Arial" pitchFamily="34" charset="0"/>
            <a:cs typeface="Arial" pitchFamily="34" charset="0"/>
          </a:endParaRPr>
        </a:p>
      </cdr:txBody>
    </cdr:sp>
  </cdr:relSizeAnchor>
  <cdr:relSizeAnchor xmlns:cdr="http://schemas.openxmlformats.org/drawingml/2006/chartDrawing">
    <cdr:from>
      <cdr:x>0.25786</cdr:x>
      <cdr:y>0.57996</cdr:y>
    </cdr:from>
    <cdr:to>
      <cdr:x>0.63867</cdr:x>
      <cdr:y>0.69452</cdr:y>
    </cdr:to>
    <cdr:sp macro="" textlink="">
      <cdr:nvSpPr>
        <cdr:cNvPr id="16" name="TextBox 1">
          <a:extLst xmlns:a="http://schemas.openxmlformats.org/drawingml/2006/main">
            <a:ext uri="{FF2B5EF4-FFF2-40B4-BE49-F238E27FC236}">
              <a16:creationId xmlns:a16="http://schemas.microsoft.com/office/drawing/2014/main" id="{BF14CCB6-47C8-39F1-960F-87D648B6DB97}"/>
            </a:ext>
          </a:extLst>
        </cdr:cNvPr>
        <cdr:cNvSpPr txBox="1"/>
      </cdr:nvSpPr>
      <cdr:spPr>
        <a:xfrm xmlns:a="http://schemas.openxmlformats.org/drawingml/2006/main">
          <a:off x="1804284" y="1861420"/>
          <a:ext cx="2664580" cy="36769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aseline="0">
              <a:solidFill>
                <a:srgbClr val="08519C"/>
              </a:solidFill>
              <a:latin typeface="Arial" pitchFamily="34" charset="0"/>
              <a:cs typeface="Arial" pitchFamily="34" charset="0"/>
            </a:rPr>
            <a:t>Moyle Interconnector operational and chemical industry plant closed</a:t>
          </a:r>
        </a:p>
      </cdr:txBody>
    </cdr:sp>
  </cdr:relSizeAnchor>
  <cdr:relSizeAnchor xmlns:cdr="http://schemas.openxmlformats.org/drawingml/2006/chartDrawing">
    <cdr:from>
      <cdr:x>0.33866</cdr:x>
      <cdr:y>0.14291</cdr:y>
    </cdr:from>
    <cdr:to>
      <cdr:x>0.33866</cdr:x>
      <cdr:y>0.33035</cdr:y>
    </cdr:to>
    <cdr:sp macro="" textlink="">
      <cdr:nvSpPr>
        <cdr:cNvPr id="18" name="Straight Arrow Connector 17">
          <a:extLst xmlns:a="http://schemas.openxmlformats.org/drawingml/2006/main">
            <a:ext uri="{FF2B5EF4-FFF2-40B4-BE49-F238E27FC236}">
              <a16:creationId xmlns:a16="http://schemas.microsoft.com/office/drawing/2014/main" id="{83D80D51-21D6-353D-5E9F-C1C896C24D88}"/>
            </a:ext>
          </a:extLst>
        </cdr:cNvPr>
        <cdr:cNvSpPr/>
      </cdr:nvSpPr>
      <cdr:spPr>
        <a:xfrm xmlns:a="http://schemas.openxmlformats.org/drawingml/2006/main" flipV="1">
          <a:off x="2369644" y="458670"/>
          <a:ext cx="0" cy="601606"/>
        </a:xfrm>
        <a:prstGeom xmlns:a="http://schemas.openxmlformats.org/drawingml/2006/main" prst="straightConnector1">
          <a:avLst/>
        </a:prstGeom>
        <a:ln xmlns:a="http://schemas.openxmlformats.org/drawingml/2006/main" w="9525">
          <a:solidFill>
            <a:srgbClr val="08519C"/>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0.13492</cdr:x>
      <cdr:y>0.34399</cdr:y>
    </cdr:from>
    <cdr:to>
      <cdr:x>0.44548</cdr:x>
      <cdr:y>0.45855</cdr:y>
    </cdr:to>
    <cdr:sp macro="" textlink="">
      <cdr:nvSpPr>
        <cdr:cNvPr id="19" name="TextBox 1">
          <a:extLst xmlns:a="http://schemas.openxmlformats.org/drawingml/2006/main">
            <a:ext uri="{FF2B5EF4-FFF2-40B4-BE49-F238E27FC236}">
              <a16:creationId xmlns:a16="http://schemas.microsoft.com/office/drawing/2014/main" id="{BF14CCB6-47C8-39F1-960F-87D648B6DB97}"/>
            </a:ext>
          </a:extLst>
        </cdr:cNvPr>
        <cdr:cNvSpPr txBox="1"/>
      </cdr:nvSpPr>
      <cdr:spPr>
        <a:xfrm xmlns:a="http://schemas.openxmlformats.org/drawingml/2006/main">
          <a:off x="944022" y="1104070"/>
          <a:ext cx="2173031" cy="36769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aseline="0">
              <a:solidFill>
                <a:srgbClr val="08519C"/>
              </a:solidFill>
              <a:latin typeface="Arial" pitchFamily="34" charset="0"/>
              <a:cs typeface="Arial" pitchFamily="34" charset="0"/>
            </a:rPr>
            <a:t>Ballylumford power station re-opening (1996) following conversion from oil to gas</a:t>
          </a:r>
        </a:p>
      </cdr:txBody>
    </cdr:sp>
  </cdr:relSizeAnchor>
  <cdr:relSizeAnchor xmlns:cdr="http://schemas.openxmlformats.org/drawingml/2006/chartDrawing">
    <cdr:from>
      <cdr:x>0.44398</cdr:x>
      <cdr:y>0.19728</cdr:y>
    </cdr:from>
    <cdr:to>
      <cdr:x>0.44475</cdr:x>
      <cdr:y>0.54352</cdr:y>
    </cdr:to>
    <cdr:cxnSp macro="">
      <cdr:nvCxnSpPr>
        <cdr:cNvPr id="5" name="Straight Arrow Connector 4">
          <a:extLst xmlns:a="http://schemas.openxmlformats.org/drawingml/2006/main">
            <a:ext uri="{FF2B5EF4-FFF2-40B4-BE49-F238E27FC236}">
              <a16:creationId xmlns:a16="http://schemas.microsoft.com/office/drawing/2014/main" id="{3851B1BC-ECE0-EB3D-CA75-D07BA4BF7C0F}"/>
            </a:ext>
          </a:extLst>
        </cdr:cNvPr>
        <cdr:cNvCxnSpPr/>
      </cdr:nvCxnSpPr>
      <cdr:spPr>
        <a:xfrm xmlns:a="http://schemas.openxmlformats.org/drawingml/2006/main" flipH="1" flipV="1">
          <a:off x="3106617" y="633185"/>
          <a:ext cx="5369" cy="111128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0.60349</cdr:x>
      <cdr:y>0.13573</cdr:y>
    </cdr:from>
    <cdr:to>
      <cdr:x>0.60349</cdr:x>
      <cdr:y>0.20789</cdr:y>
    </cdr:to>
    <cdr:cxnSp macro="">
      <cdr:nvCxnSpPr>
        <cdr:cNvPr id="4" name="Straight Arrow Connector 3">
          <a:extLst xmlns:a="http://schemas.openxmlformats.org/drawingml/2006/main">
            <a:ext uri="{FF2B5EF4-FFF2-40B4-BE49-F238E27FC236}">
              <a16:creationId xmlns:a16="http://schemas.microsoft.com/office/drawing/2014/main" id="{272F96CC-C187-B1CC-3C45-1C7C0F3ED96F}"/>
            </a:ext>
          </a:extLst>
        </cdr:cNvPr>
        <cdr:cNvCxnSpPr/>
      </cdr:nvCxnSpPr>
      <cdr:spPr>
        <a:xfrm xmlns:a="http://schemas.openxmlformats.org/drawingml/2006/main">
          <a:off x="4038746" y="435194"/>
          <a:ext cx="0" cy="23139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7</xdr:col>
      <xdr:colOff>376998</xdr:colOff>
      <xdr:row>2</xdr:row>
      <xdr:rowOff>566699</xdr:rowOff>
    </xdr:from>
    <xdr:to>
      <xdr:col>35</xdr:col>
      <xdr:colOff>272144</xdr:colOff>
      <xdr:row>32</xdr:row>
      <xdr:rowOff>64674</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absoluteAnchor>
    <xdr:pos x="3823393" y="908050"/>
    <xdr:ext cx="16046664" cy="6705599"/>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5891579" y="438150"/>
    <xdr:ext cx="5760000" cy="288000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913560" y="2885342"/>
    <xdr:ext cx="5760000" cy="2880000"/>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3.xml><?xml version="1.0" encoding="utf-8"?>
<xdr:wsDr xmlns:xdr="http://schemas.openxmlformats.org/drawingml/2006/spreadsheetDrawing" xmlns:a="http://schemas.openxmlformats.org/drawingml/2006/main">
  <xdr:twoCellAnchor>
    <xdr:from>
      <xdr:col>0</xdr:col>
      <xdr:colOff>276225</xdr:colOff>
      <xdr:row>8</xdr:row>
      <xdr:rowOff>166687</xdr:rowOff>
    </xdr:from>
    <xdr:to>
      <xdr:col>5</xdr:col>
      <xdr:colOff>190500</xdr:colOff>
      <xdr:row>27</xdr:row>
      <xdr:rowOff>142875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absoluteAnchor>
    <xdr:pos x="5193030" y="468630"/>
    <xdr:ext cx="5772150" cy="2990850"/>
    <xdr:graphicFrame macro="">
      <xdr:nvGraphicFramePr>
        <xdr:cNvPr id="7" name="Chart 6">
          <a:extLst>
            <a:ext uri="{FF2B5EF4-FFF2-40B4-BE49-F238E27FC236}">
              <a16:creationId xmlns:a16="http://schemas.microsoft.com/office/drawing/2014/main" id="{00000000-0008-0000-0E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12</xdr:row>
      <xdr:rowOff>47625</xdr:rowOff>
    </xdr:from>
    <xdr:to>
      <xdr:col>7</xdr:col>
      <xdr:colOff>403860</xdr:colOff>
      <xdr:row>35</xdr:row>
      <xdr:rowOff>53340</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12</xdr:row>
      <xdr:rowOff>57150</xdr:rowOff>
    </xdr:from>
    <xdr:to>
      <xdr:col>6</xdr:col>
      <xdr:colOff>206925</xdr:colOff>
      <xdr:row>30</xdr:row>
      <xdr:rowOff>22500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13</xdr:row>
      <xdr:rowOff>0</xdr:rowOff>
    </xdr:from>
    <xdr:to>
      <xdr:col>6</xdr:col>
      <xdr:colOff>206925</xdr:colOff>
      <xdr:row>30</xdr:row>
      <xdr:rowOff>124100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13</xdr:row>
      <xdr:rowOff>0</xdr:rowOff>
    </xdr:from>
    <xdr:to>
      <xdr:col>6</xdr:col>
      <xdr:colOff>206925</xdr:colOff>
      <xdr:row>30</xdr:row>
      <xdr:rowOff>127275</xdr:rowOff>
    </xdr:to>
    <xdr:graphicFrame macro="">
      <xdr:nvGraphicFramePr>
        <xdr:cNvPr id="2" name="Chart 1">
          <a:extLst>
            <a:ext uri="{FF2B5EF4-FFF2-40B4-BE49-F238E27FC236}">
              <a16:creationId xmlns:a16="http://schemas.microsoft.com/office/drawing/2014/main" id="{D6B71306-8425-435B-8C5E-DA9F7465F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18</xdr:row>
      <xdr:rowOff>9525</xdr:rowOff>
    </xdr:from>
    <xdr:to>
      <xdr:col>7</xdr:col>
      <xdr:colOff>302175</xdr:colOff>
      <xdr:row>36</xdr:row>
      <xdr:rowOff>22500</xdr:rowOff>
    </xdr:to>
    <xdr:graphicFrame macro="">
      <xdr:nvGraphicFramePr>
        <xdr:cNvPr id="2" name="Chart 1">
          <a:extLst>
            <a:ext uri="{FF2B5EF4-FFF2-40B4-BE49-F238E27FC236}">
              <a16:creationId xmlns:a16="http://schemas.microsoft.com/office/drawing/2014/main" id="{430224D1-074D-4539-94E7-F80BB1851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495300</xdr:colOff>
      <xdr:row>15</xdr:row>
      <xdr:rowOff>137160</xdr:rowOff>
    </xdr:from>
    <xdr:to>
      <xdr:col>21</xdr:col>
      <xdr:colOff>252730</xdr:colOff>
      <xdr:row>26</xdr:row>
      <xdr:rowOff>157480</xdr:rowOff>
    </xdr:to>
    <xdr:sp macro="" textlink="">
      <xdr:nvSpPr>
        <xdr:cNvPr id="3" name="TextBox 2">
          <a:extLst>
            <a:ext uri="{FF2B5EF4-FFF2-40B4-BE49-F238E27FC236}">
              <a16:creationId xmlns:a16="http://schemas.microsoft.com/office/drawing/2014/main" id="{27066A48-20D1-4BE2-91AD-78978A57A3F7}"/>
            </a:ext>
          </a:extLst>
        </xdr:cNvPr>
        <xdr:cNvSpPr txBox="1"/>
      </xdr:nvSpPr>
      <xdr:spPr>
        <a:xfrm>
          <a:off x="6652260" y="2887980"/>
          <a:ext cx="7682230" cy="1818640"/>
        </a:xfrm>
        <a:prstGeom prst="rect">
          <a:avLst/>
        </a:prstGeom>
        <a:solidFill>
          <a:srgbClr val="FFF2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Arial" panose="020B0604020202020204" pitchFamily="34" charset="0"/>
              <a:ea typeface="+mn-ea"/>
              <a:cs typeface="Arial" panose="020B0604020202020204" pitchFamily="34" charset="0"/>
            </a:rPr>
            <a:t>Reasons for change in historic time-series:</a:t>
          </a:r>
        </a:p>
        <a:p>
          <a:pPr marL="171450" lvl="0" indent="-171450">
            <a:lnSpc>
              <a:spcPct val="150000"/>
            </a:lnSpc>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Small changes in N excretion associated with changes to milk yield and cattle slaughter weights</a:t>
          </a:r>
        </a:p>
        <a:p>
          <a:pPr marL="171450" lvl="0" indent="-171450">
            <a:lnSpc>
              <a:spcPct val="150000"/>
            </a:lnSpc>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Implementation of increased slurry storage and spreading mitigation in response to the NI Nutrients Action Programme (NAP) 2019 - 2022 </a:t>
          </a:r>
        </a:p>
        <a:p>
          <a:pPr marL="171450" lvl="0" indent="-171450">
            <a:lnSpc>
              <a:spcPct val="150000"/>
            </a:lnSpc>
            <a:buFont typeface="Arial" panose="020B0604020202020204" pitchFamily="34" charset="0"/>
            <a:buChar char="•"/>
          </a:pPr>
          <a:r>
            <a:rPr lang="en-GB" sz="1100">
              <a:solidFill>
                <a:schemeClr val="dk1"/>
              </a:solidFill>
              <a:effectLst/>
              <a:latin typeface="+mn-lt"/>
              <a:ea typeface="+mn-ea"/>
              <a:cs typeface="+mn-cs"/>
            </a:rPr>
            <a:t>Updated quantities of poultry litter</a:t>
          </a:r>
          <a:r>
            <a:rPr lang="en-GB" sz="1100" baseline="0">
              <a:solidFill>
                <a:schemeClr val="dk1"/>
              </a:solidFill>
              <a:effectLst/>
              <a:latin typeface="+mn-lt"/>
              <a:ea typeface="+mn-ea"/>
              <a:cs typeface="+mn-cs"/>
            </a:rPr>
            <a:t> incinerated</a:t>
          </a:r>
        </a:p>
        <a:p>
          <a:pPr marL="171450" lvl="0" indent="-171450">
            <a:lnSpc>
              <a:spcPct val="150000"/>
            </a:lnSpc>
            <a:buFont typeface="Arial" panose="020B0604020202020204" pitchFamily="34" charset="0"/>
            <a:buChar char="•"/>
          </a:pPr>
          <a:r>
            <a:rPr lang="en-GB" sz="1100">
              <a:solidFill>
                <a:schemeClr val="dk1"/>
              </a:solidFill>
              <a:effectLst/>
              <a:latin typeface="+mn-lt"/>
              <a:ea typeface="+mn-ea"/>
              <a:cs typeface="+mn-cs"/>
            </a:rPr>
            <a:t>Updated time series for quantities</a:t>
          </a:r>
          <a:r>
            <a:rPr lang="en-GB" sz="1100" baseline="0">
              <a:solidFill>
                <a:schemeClr val="dk1"/>
              </a:solidFill>
              <a:effectLst/>
              <a:latin typeface="+mn-lt"/>
              <a:ea typeface="+mn-ea"/>
              <a:cs typeface="+mn-cs"/>
            </a:rPr>
            <a:t> of manure being processed by anaerobic digestion</a:t>
          </a:r>
        </a:p>
        <a:p>
          <a:pPr marL="171450" lvl="0" indent="-171450">
            <a:lnSpc>
              <a:spcPct val="150000"/>
            </a:lnSpc>
            <a:buFont typeface="Arial" panose="020B0604020202020204" pitchFamily="34" charset="0"/>
            <a:buChar char="•"/>
          </a:pPr>
          <a:r>
            <a:rPr lang="en-GB" sz="1100" b="0" i="0" baseline="0">
              <a:solidFill>
                <a:schemeClr val="dk1"/>
              </a:solidFill>
              <a:effectLst/>
              <a:latin typeface="+mn-lt"/>
              <a:ea typeface="+mn-ea"/>
              <a:cs typeface="+mn-cs"/>
            </a:rPr>
            <a:t>Replacement of provisional Northern Ireland 2022 fertiliser data with actual data</a:t>
          </a:r>
          <a:endParaRPr lang="en-GB" sz="1000">
            <a:solidFill>
              <a:schemeClr val="dk1"/>
            </a:solidFill>
            <a:effectLst/>
            <a:latin typeface="Arial" panose="020B0604020202020204" pitchFamily="34" charset="0"/>
            <a:ea typeface="+mn-ea"/>
            <a:cs typeface="Arial" panose="020B0604020202020204" pitchFamily="34" charset="0"/>
          </a:endParaRPr>
        </a:p>
        <a:p>
          <a:pPr marL="171450" lvl="0" indent="-171450">
            <a:lnSpc>
              <a:spcPct val="150000"/>
            </a:lnSpc>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38100" y="3712731"/>
    <xdr:ext cx="5781674" cy="3000376"/>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3133725"/>
    <xdr:ext cx="5760000" cy="2880000"/>
    <xdr:graphicFrame macro="">
      <xdr:nvGraphicFramePr>
        <xdr:cNvPr id="2" name="Chart 1">
          <a:extLst>
            <a:ext uri="{FF2B5EF4-FFF2-40B4-BE49-F238E27FC236}">
              <a16:creationId xmlns:a16="http://schemas.microsoft.com/office/drawing/2014/main" id="{04B2CE86-0AB1-4825-A94D-CE9D63E7FAB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752475" y="3981450"/>
    <xdr:ext cx="5760000" cy="2880000"/>
    <xdr:graphicFrame macro="">
      <xdr:nvGraphicFramePr>
        <xdr:cNvPr id="3" name="Chart 2">
          <a:extLst>
            <a:ext uri="{FF2B5EF4-FFF2-40B4-BE49-F238E27FC236}">
              <a16:creationId xmlns:a16="http://schemas.microsoft.com/office/drawing/2014/main" id="{1AD61A43-BC0C-46B2-844A-1BEB352481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2480310"/>
    <xdr:ext cx="5760000" cy="288000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243840" y="1628439"/>
    <xdr:ext cx="6164580" cy="3695700"/>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243840" y="1897380"/>
    <xdr:ext cx="6164580" cy="3695700"/>
    <xdr:graphicFrame macro="">
      <xdr:nvGraphicFramePr>
        <xdr:cNvPr id="2" name="Chart 1">
          <a:extLst>
            <a:ext uri="{FF2B5EF4-FFF2-40B4-BE49-F238E27FC236}">
              <a16:creationId xmlns:a16="http://schemas.microsoft.com/office/drawing/2014/main" id="{84A2F8E1-7A1F-4F74-B6FA-CF78F9E758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144780" y="2051685"/>
    <xdr:ext cx="5760000" cy="2880000"/>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53340" y="2430779"/>
    <xdr:ext cx="9624060" cy="4008121"/>
    <xdr:graphicFrame macro="">
      <xdr:nvGraphicFramePr>
        <xdr:cNvPr id="4" name="Chart 3">
          <a:extLst>
            <a:ext uri="{FF2B5EF4-FFF2-40B4-BE49-F238E27FC236}">
              <a16:creationId xmlns:a16="http://schemas.microsoft.com/office/drawing/2014/main" id="{00000000-0008-0000-1A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twoCellAnchor>
    <xdr:from>
      <xdr:col>0</xdr:col>
      <xdr:colOff>0</xdr:colOff>
      <xdr:row>17</xdr:row>
      <xdr:rowOff>0</xdr:rowOff>
    </xdr:from>
    <xdr:to>
      <xdr:col>9</xdr:col>
      <xdr:colOff>273600</xdr:colOff>
      <xdr:row>34</xdr:row>
      <xdr:rowOff>127275</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9</xdr:col>
      <xdr:colOff>273600</xdr:colOff>
      <xdr:row>52</xdr:row>
      <xdr:rowOff>127275</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0</xdr:rowOff>
    </xdr:from>
    <xdr:to>
      <xdr:col>9</xdr:col>
      <xdr:colOff>273600</xdr:colOff>
      <xdr:row>70</xdr:row>
      <xdr:rowOff>127275</xdr:rowOff>
    </xdr:to>
    <xdr:graphicFrame macro="">
      <xdr:nvGraphicFramePr>
        <xdr:cNvPr id="4" name="Chart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absoluteAnchor>
    <xdr:pos x="0" y="4219575"/>
    <xdr:ext cx="5760000" cy="2880000"/>
    <xdr:graphicFrame macro="">
      <xdr:nvGraphicFramePr>
        <xdr:cNvPr id="5" name="Chart 4">
          <a:extLst>
            <a:ext uri="{FF2B5EF4-FFF2-40B4-BE49-F238E27FC236}">
              <a16:creationId xmlns:a16="http://schemas.microsoft.com/office/drawing/2014/main" id="{00000000-0008-0000-1C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34636" y="3589383"/>
    <xdr:ext cx="5760000" cy="2880000"/>
    <xdr:graphicFrame macro="">
      <xdr:nvGraphicFramePr>
        <xdr:cNvPr id="3" name="Chart 2">
          <a:extLst>
            <a:ext uri="{FF2B5EF4-FFF2-40B4-BE49-F238E27FC236}">
              <a16:creationId xmlns:a16="http://schemas.microsoft.com/office/drawing/2014/main" id="{00000000-0008-0000-1D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2943225"/>
    <xdr:ext cx="5760000" cy="2880000"/>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6</xdr:col>
      <xdr:colOff>76199</xdr:colOff>
      <xdr:row>15</xdr:row>
      <xdr:rowOff>190500</xdr:rowOff>
    </xdr:from>
    <xdr:to>
      <xdr:col>16</xdr:col>
      <xdr:colOff>251460</xdr:colOff>
      <xdr:row>38</xdr:row>
      <xdr:rowOff>137160</xdr:rowOff>
    </xdr:to>
    <xdr:graphicFrame macro="">
      <xdr:nvGraphicFramePr>
        <xdr:cNvPr id="5" name="Chart 4">
          <a:extLst>
            <a:ext uri="{FF2B5EF4-FFF2-40B4-BE49-F238E27FC236}">
              <a16:creationId xmlns:a16="http://schemas.microsoft.com/office/drawing/2014/main" id="{54DB64F7-AE57-D0EE-5CC6-D59BECB57C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0.04047</cdr:x>
      <cdr:y>0.9797</cdr:y>
    </cdr:from>
    <cdr:to>
      <cdr:x>0.96106</cdr:x>
      <cdr:y>1</cdr:y>
    </cdr:to>
    <cdr:sp macro="" textlink="">
      <cdr:nvSpPr>
        <cdr:cNvPr id="2" name="TextBox 1"/>
        <cdr:cNvSpPr txBox="1"/>
      </cdr:nvSpPr>
      <cdr:spPr>
        <a:xfrm xmlns:a="http://schemas.openxmlformats.org/drawingml/2006/main">
          <a:off x="372488" y="5497581"/>
          <a:ext cx="8473155" cy="1138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  </a:t>
          </a:r>
        </a:p>
      </cdr:txBody>
    </cdr:sp>
  </cdr:relSizeAnchor>
</c:userShapes>
</file>

<file path=xl/drawings/drawing31.xml><?xml version="1.0" encoding="utf-8"?>
<xdr:wsDr xmlns:xdr="http://schemas.openxmlformats.org/drawingml/2006/spreadsheetDrawing" xmlns:a="http://schemas.openxmlformats.org/drawingml/2006/main">
  <xdr:absoluteAnchor>
    <xdr:pos x="282436" y="1862760"/>
    <xdr:ext cx="6480000" cy="2880000"/>
    <xdr:graphicFrame macro="">
      <xdr:nvGraphicFramePr>
        <xdr:cNvPr id="2" name="Chart 1">
          <a:extLst>
            <a:ext uri="{FF2B5EF4-FFF2-40B4-BE49-F238E27FC236}">
              <a16:creationId xmlns:a16="http://schemas.microsoft.com/office/drawing/2014/main" id="{51815B75-CF55-4D02-AC35-EC9573B5C5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twoCellAnchor>
    <xdr:from>
      <xdr:col>3</xdr:col>
      <xdr:colOff>605789</xdr:colOff>
      <xdr:row>4</xdr:row>
      <xdr:rowOff>160021</xdr:rowOff>
    </xdr:from>
    <xdr:to>
      <xdr:col>16</xdr:col>
      <xdr:colOff>228600</xdr:colOff>
      <xdr:row>29</xdr:row>
      <xdr:rowOff>99060</xdr:rowOff>
    </xdr:to>
    <xdr:graphicFrame macro="">
      <xdr:nvGraphicFramePr>
        <xdr:cNvPr id="2" name="Chart 1">
          <a:extLst>
            <a:ext uri="{FF2B5EF4-FFF2-40B4-BE49-F238E27FC236}">
              <a16:creationId xmlns:a16="http://schemas.microsoft.com/office/drawing/2014/main" id="{08F48BC6-63A6-40D3-A1FE-8991945E1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33130</xdr:rowOff>
    </xdr:from>
    <xdr:to>
      <xdr:col>11</xdr:col>
      <xdr:colOff>67585</xdr:colOff>
      <xdr:row>18</xdr:row>
      <xdr:rowOff>78850</xdr:rowOff>
    </xdr:to>
    <xdr:pic>
      <xdr:nvPicPr>
        <xdr:cNvPr id="6" name="Picture 5">
          <a:extLst>
            <a:ext uri="{FF2B5EF4-FFF2-40B4-BE49-F238E27FC236}">
              <a16:creationId xmlns:a16="http://schemas.microsoft.com/office/drawing/2014/main" id="{CF0F0157-86EA-9616-834A-9E12ED94C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1913"/>
          <a:ext cx="6839446" cy="2749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20</xdr:row>
      <xdr:rowOff>0</xdr:rowOff>
    </xdr:from>
    <xdr:to>
      <xdr:col>9</xdr:col>
      <xdr:colOff>273600</xdr:colOff>
      <xdr:row>38</xdr:row>
      <xdr:rowOff>12975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97974</xdr:rowOff>
    </xdr:from>
    <xdr:to>
      <xdr:col>22</xdr:col>
      <xdr:colOff>95249</xdr:colOff>
      <xdr:row>57</xdr:row>
      <xdr:rowOff>105578</xdr:rowOff>
    </xdr:to>
    <xdr:pic>
      <xdr:nvPicPr>
        <xdr:cNvPr id="3" name="Picture 2">
          <a:extLst>
            <a:ext uri="{FF2B5EF4-FFF2-40B4-BE49-F238E27FC236}">
              <a16:creationId xmlns:a16="http://schemas.microsoft.com/office/drawing/2014/main" id="{A114E32E-183C-4936-B9A1-1EAA2B3BA87A}"/>
            </a:ext>
          </a:extLst>
        </xdr:cNvPr>
        <xdr:cNvPicPr>
          <a:picLocks noChangeAspect="1"/>
        </xdr:cNvPicPr>
      </xdr:nvPicPr>
      <xdr:blipFill>
        <a:blip xmlns:r="http://schemas.openxmlformats.org/officeDocument/2006/relationships" r:embed="rId1"/>
        <a:stretch>
          <a:fillRect/>
        </a:stretch>
      </xdr:blipFill>
      <xdr:spPr>
        <a:xfrm>
          <a:off x="0" y="293917"/>
          <a:ext cx="13506449" cy="915160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152404</xdr:rowOff>
    </xdr:from>
    <xdr:to>
      <xdr:col>19</xdr:col>
      <xdr:colOff>560599</xdr:colOff>
      <xdr:row>56</xdr:row>
      <xdr:rowOff>120570</xdr:rowOff>
    </xdr:to>
    <xdr:pic>
      <xdr:nvPicPr>
        <xdr:cNvPr id="3" name="Picture 2">
          <a:extLst>
            <a:ext uri="{FF2B5EF4-FFF2-40B4-BE49-F238E27FC236}">
              <a16:creationId xmlns:a16="http://schemas.microsoft.com/office/drawing/2014/main" id="{72995D0A-2A38-41DC-B351-9A172C156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347"/>
          <a:ext cx="12142999" cy="894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absoluteAnchor>
    <xdr:pos x="0" y="2496670"/>
    <xdr:ext cx="6195060" cy="4208930"/>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2600325"/>
    <xdr:ext cx="5760000" cy="2880000"/>
    <xdr:graphicFrame macro="">
      <xdr:nvGraphicFramePr>
        <xdr:cNvPr id="4" name="Chart 3">
          <a:extLst>
            <a:ext uri="{FF2B5EF4-FFF2-40B4-BE49-F238E27FC236}">
              <a16:creationId xmlns:a16="http://schemas.microsoft.com/office/drawing/2014/main" id="{00000000-0008-0000-27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28575" y="3694944"/>
    <xdr:ext cx="5760000" cy="2880000"/>
    <xdr:graphicFrame macro="">
      <xdr:nvGraphicFramePr>
        <xdr:cNvPr id="4" name="Chart 3">
          <a:extLst>
            <a:ext uri="{FF2B5EF4-FFF2-40B4-BE49-F238E27FC236}">
              <a16:creationId xmlns:a16="http://schemas.microsoft.com/office/drawing/2014/main" id="{00000000-0008-0000-28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3481667"/>
    <xdr:ext cx="5760000" cy="288000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6</xdr:col>
      <xdr:colOff>605117</xdr:colOff>
      <xdr:row>18</xdr:row>
      <xdr:rowOff>0</xdr:rowOff>
    </xdr:from>
    <xdr:to>
      <xdr:col>18</xdr:col>
      <xdr:colOff>459440</xdr:colOff>
      <xdr:row>36</xdr:row>
      <xdr:rowOff>153381</xdr:rowOff>
    </xdr:to>
    <xdr:graphicFrame macro="">
      <xdr:nvGraphicFramePr>
        <xdr:cNvPr id="5" name="Chart 4">
          <a:extLst>
            <a:ext uri="{FF2B5EF4-FFF2-40B4-BE49-F238E27FC236}">
              <a16:creationId xmlns:a16="http://schemas.microsoft.com/office/drawing/2014/main" id="{FD16E01F-7CC2-4F91-BFA6-8FFF9844E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absoluteAnchor>
    <xdr:pos x="0" y="3457014"/>
    <xdr:ext cx="5760000" cy="2880000"/>
    <xdr:graphicFrame macro="">
      <xdr:nvGraphicFramePr>
        <xdr:cNvPr id="4" name="Chart 3">
          <a:extLst>
            <a:ext uri="{FF2B5EF4-FFF2-40B4-BE49-F238E27FC236}">
              <a16:creationId xmlns:a16="http://schemas.microsoft.com/office/drawing/2014/main" id="{00000000-0008-0000-29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2657475"/>
    <xdr:ext cx="5760000" cy="2880000"/>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143435" y="2594388"/>
    <xdr:ext cx="9659916" cy="5420059"/>
    <xdr:graphicFrame macro="">
      <xdr:nvGraphicFramePr>
        <xdr:cNvPr id="3" name="Chart 2">
          <a:extLst>
            <a:ext uri="{FF2B5EF4-FFF2-40B4-BE49-F238E27FC236}">
              <a16:creationId xmlns:a16="http://schemas.microsoft.com/office/drawing/2014/main" id="{00000000-0008-0000-2B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xdr:wsDr xmlns:xdr="http://schemas.openxmlformats.org/drawingml/2006/spreadsheetDrawing" xmlns:a="http://schemas.openxmlformats.org/drawingml/2006/main">
  <xdr:absoluteAnchor>
    <xdr:pos x="0" y="2201932"/>
    <xdr:ext cx="5760000" cy="2880000"/>
    <xdr:graphicFrame macro="">
      <xdr:nvGraphicFramePr>
        <xdr:cNvPr id="3" name="Chart 2">
          <a:extLst>
            <a:ext uri="{FF2B5EF4-FFF2-40B4-BE49-F238E27FC236}">
              <a16:creationId xmlns:a16="http://schemas.microsoft.com/office/drawing/2014/main" id="{00000000-0008-0000-2C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xdr:wsDr xmlns:xdr="http://schemas.openxmlformats.org/drawingml/2006/spreadsheetDrawing" xmlns:a="http://schemas.openxmlformats.org/drawingml/2006/main">
  <xdr:absoluteAnchor>
    <xdr:pos x="0" y="2066925"/>
    <xdr:ext cx="5760000" cy="2880000"/>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5.xml><?xml version="1.0" encoding="utf-8"?>
<xdr:wsDr xmlns:xdr="http://schemas.openxmlformats.org/drawingml/2006/spreadsheetDrawing" xmlns:a="http://schemas.openxmlformats.org/drawingml/2006/main">
  <xdr:absoluteAnchor>
    <xdr:pos x="0" y="3411569"/>
    <xdr:ext cx="5760000" cy="2880000"/>
    <xdr:graphicFrame macro="">
      <xdr:nvGraphicFramePr>
        <xdr:cNvPr id="4" name="Chart 3">
          <a:extLst>
            <a:ext uri="{FF2B5EF4-FFF2-40B4-BE49-F238E27FC236}">
              <a16:creationId xmlns:a16="http://schemas.microsoft.com/office/drawing/2014/main" id="{00000000-0008-0000-2E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xdr:wsDr xmlns:xdr="http://schemas.openxmlformats.org/drawingml/2006/spreadsheetDrawing" xmlns:a="http://schemas.openxmlformats.org/drawingml/2006/main">
  <xdr:absoluteAnchor>
    <xdr:pos x="0" y="2331103"/>
    <xdr:ext cx="6044044" cy="2880000"/>
    <xdr:graphicFrame macro="">
      <xdr:nvGraphicFramePr>
        <xdr:cNvPr id="3" name="Chart 2">
          <a:extLst>
            <a:ext uri="{FF2B5EF4-FFF2-40B4-BE49-F238E27FC236}">
              <a16:creationId xmlns:a16="http://schemas.microsoft.com/office/drawing/2014/main" id="{00000000-0008-0000-2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absoluteAnchor>
    <xdr:pos x="44824" y="3618379"/>
    <xdr:ext cx="6705600" cy="3383057"/>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xdr:wsDr xmlns:xdr="http://schemas.openxmlformats.org/drawingml/2006/spreadsheetDrawing" xmlns:a="http://schemas.openxmlformats.org/drawingml/2006/main">
  <xdr:absoluteAnchor>
    <xdr:pos x="0" y="2175164"/>
    <xdr:ext cx="5870864" cy="2880954"/>
    <xdr:graphicFrame macro="">
      <xdr:nvGraphicFramePr>
        <xdr:cNvPr id="2" name="Chart 1">
          <a:extLst>
            <a:ext uri="{FF2B5EF4-FFF2-40B4-BE49-F238E27FC236}">
              <a16:creationId xmlns:a16="http://schemas.microsoft.com/office/drawing/2014/main" id="{16FA3B1A-0B2D-47E2-B5D5-4FA2BBE5FA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2438400"/>
    <xdr:ext cx="5760000" cy="2880000"/>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6</xdr:col>
      <xdr:colOff>608540</xdr:colOff>
      <xdr:row>13</xdr:row>
      <xdr:rowOff>147530</xdr:rowOff>
    </xdr:from>
    <xdr:to>
      <xdr:col>17</xdr:col>
      <xdr:colOff>563879</xdr:colOff>
      <xdr:row>33</xdr:row>
      <xdr:rowOff>53340</xdr:rowOff>
    </xdr:to>
    <xdr:graphicFrame macro="">
      <xdr:nvGraphicFramePr>
        <xdr:cNvPr id="4" name="Chart 3">
          <a:extLst>
            <a:ext uri="{FF2B5EF4-FFF2-40B4-BE49-F238E27FC236}">
              <a16:creationId xmlns:a16="http://schemas.microsoft.com/office/drawing/2014/main" id="{B0BFC6D3-FE84-0B0D-6E5B-63433D2D8F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0" y="2457450"/>
    <xdr:ext cx="5760000" cy="2880000"/>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535304</xdr:colOff>
      <xdr:row>13</xdr:row>
      <xdr:rowOff>137159</xdr:rowOff>
    </xdr:from>
    <xdr:to>
      <xdr:col>16</xdr:col>
      <xdr:colOff>449579</xdr:colOff>
      <xdr:row>35</xdr:row>
      <xdr:rowOff>0</xdr:rowOff>
    </xdr:to>
    <xdr:graphicFrame macro="">
      <xdr:nvGraphicFramePr>
        <xdr:cNvPr id="2" name="Chart 1">
          <a:extLst>
            <a:ext uri="{FF2B5EF4-FFF2-40B4-BE49-F238E27FC236}">
              <a16:creationId xmlns:a16="http://schemas.microsoft.com/office/drawing/2014/main" id="{63C1CEA1-6468-345A-0397-D9766A4737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2854139"/>
    <xdr:ext cx="5390029" cy="2880000"/>
    <xdr:graphicFrame macro="">
      <xdr:nvGraphicFramePr>
        <xdr:cNvPr id="2" name="Chart 1">
          <a:extLst>
            <a:ext uri="{FF2B5EF4-FFF2-40B4-BE49-F238E27FC236}">
              <a16:creationId xmlns:a16="http://schemas.microsoft.com/office/drawing/2014/main" id="{D585B9F8-E009-4D3E-B3E7-3DC0D8FE0C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61519</xdr:colOff>
      <xdr:row>15</xdr:row>
      <xdr:rowOff>98911</xdr:rowOff>
    </xdr:from>
    <xdr:to>
      <xdr:col>16</xdr:col>
      <xdr:colOff>68580</xdr:colOff>
      <xdr:row>38</xdr:row>
      <xdr:rowOff>106680</xdr:rowOff>
    </xdr:to>
    <xdr:graphicFrame macro="">
      <xdr:nvGraphicFramePr>
        <xdr:cNvPr id="5" name="Chart 4">
          <a:extLst>
            <a:ext uri="{FF2B5EF4-FFF2-40B4-BE49-F238E27FC236}">
              <a16:creationId xmlns:a16="http://schemas.microsoft.com/office/drawing/2014/main" id="{C2EF29BE-CC42-2AB4-9C50-0D6F9AE27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absoluteAnchor>
    <xdr:pos x="0" y="1257300"/>
    <xdr:ext cx="5467350" cy="2524125"/>
    <xdr:graphicFrame macro="">
      <xdr:nvGraphicFramePr>
        <xdr:cNvPr id="2" name="Chart 1">
          <a:extLst>
            <a:ext uri="{FF2B5EF4-FFF2-40B4-BE49-F238E27FC236}">
              <a16:creationId xmlns:a16="http://schemas.microsoft.com/office/drawing/2014/main" id="{44429280-A2D0-4C08-98F9-D57CCF200CE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0</xdr:col>
      <xdr:colOff>49530</xdr:colOff>
      <xdr:row>25</xdr:row>
      <xdr:rowOff>20955</xdr:rowOff>
    </xdr:from>
    <xdr:to>
      <xdr:col>11</xdr:col>
      <xdr:colOff>566563</xdr:colOff>
      <xdr:row>77</xdr:row>
      <xdr:rowOff>0</xdr:rowOff>
    </xdr:to>
    <xdr:pic>
      <xdr:nvPicPr>
        <xdr:cNvPr id="3" name="Picture 2">
          <a:extLst>
            <a:ext uri="{FF2B5EF4-FFF2-40B4-BE49-F238E27FC236}">
              <a16:creationId xmlns:a16="http://schemas.microsoft.com/office/drawing/2014/main" id="{D949C10E-0B00-4B31-AF53-46D9F1722D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 y="4392930"/>
          <a:ext cx="10240153" cy="888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59839</xdr:colOff>
      <xdr:row>43</xdr:row>
      <xdr:rowOff>125602</xdr:rowOff>
    </xdr:from>
    <xdr:to>
      <xdr:col>12</xdr:col>
      <xdr:colOff>379952</xdr:colOff>
      <xdr:row>63</xdr:row>
      <xdr:rowOff>93519</xdr:rowOff>
    </xdr:to>
    <xdr:grpSp>
      <xdr:nvGrpSpPr>
        <xdr:cNvPr id="10" name="Group 9">
          <a:extLst>
            <a:ext uri="{FF2B5EF4-FFF2-40B4-BE49-F238E27FC236}">
              <a16:creationId xmlns:a16="http://schemas.microsoft.com/office/drawing/2014/main" id="{F70D0DE3-9A2E-9C20-9FBA-14FB08596C01}"/>
            </a:ext>
          </a:extLst>
        </xdr:cNvPr>
        <xdr:cNvGrpSpPr/>
      </xdr:nvGrpSpPr>
      <xdr:grpSpPr>
        <a:xfrm>
          <a:off x="59839" y="7631302"/>
          <a:ext cx="6880933" cy="3320717"/>
          <a:chOff x="-17733" y="7664025"/>
          <a:chExt cx="6823269" cy="3335875"/>
        </a:xfrm>
      </xdr:grpSpPr>
      <xdr:graphicFrame macro="">
        <xdr:nvGraphicFramePr>
          <xdr:cNvPr id="3" name="Chart 2">
            <a:extLst>
              <a:ext uri="{FF2B5EF4-FFF2-40B4-BE49-F238E27FC236}">
                <a16:creationId xmlns:a16="http://schemas.microsoft.com/office/drawing/2014/main" id="{28F9D17B-8360-4BF9-8AA3-7AA8D9B8B23A}"/>
              </a:ext>
            </a:extLst>
          </xdr:cNvPr>
          <xdr:cNvGraphicFramePr>
            <a:graphicFrameLocks/>
          </xdr:cNvGraphicFramePr>
        </xdr:nvGraphicFramePr>
        <xdr:xfrm>
          <a:off x="-17733" y="7664025"/>
          <a:ext cx="6823269" cy="33358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1">
            <a:extLst>
              <a:ext uri="{FF2B5EF4-FFF2-40B4-BE49-F238E27FC236}">
                <a16:creationId xmlns:a16="http://schemas.microsoft.com/office/drawing/2014/main" id="{BF14CCB6-47C8-39F1-960F-87D648B6DB97}"/>
              </a:ext>
            </a:extLst>
          </xdr:cNvPr>
          <xdr:cNvSpPr txBox="1"/>
        </xdr:nvSpPr>
        <xdr:spPr>
          <a:xfrm>
            <a:off x="5645881" y="9342753"/>
            <a:ext cx="946027" cy="382177"/>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200" baseline="0">
                <a:solidFill>
                  <a:srgbClr val="08519C"/>
                </a:solidFill>
                <a:latin typeface="Arial" pitchFamily="34" charset="0"/>
                <a:cs typeface="Arial" pitchFamily="34" charset="0"/>
              </a:rPr>
              <a:t>COVID-19 pandemic</a:t>
            </a:r>
            <a:endParaRPr lang="en-GB" sz="1200">
              <a:solidFill>
                <a:srgbClr val="08519C"/>
              </a:solidFill>
              <a:latin typeface="Arial" pitchFamily="34" charset="0"/>
              <a:cs typeface="Arial" pitchFamily="34" charset="0"/>
            </a:endParaRPr>
          </a:p>
        </xdr:txBody>
      </xdr:sp>
      <xdr:sp macro="" textlink="">
        <xdr:nvSpPr>
          <xdr:cNvPr id="5" name="Straight Arrow Connector 4">
            <a:extLst>
              <a:ext uri="{FF2B5EF4-FFF2-40B4-BE49-F238E27FC236}">
                <a16:creationId xmlns:a16="http://schemas.microsoft.com/office/drawing/2014/main" id="{83D80D51-21D6-353D-5E9F-C1C896C24D88}"/>
              </a:ext>
            </a:extLst>
          </xdr:cNvPr>
          <xdr:cNvSpPr/>
        </xdr:nvSpPr>
        <xdr:spPr>
          <a:xfrm flipV="1">
            <a:off x="6078633" y="8694705"/>
            <a:ext cx="0" cy="625299"/>
          </a:xfrm>
          <a:prstGeom prst="straightConnector1">
            <a:avLst/>
          </a:prstGeom>
          <a:ln w="9525">
            <a:solidFill>
              <a:srgbClr val="08519C"/>
            </a:solidFill>
            <a:tailEnd type="triangle"/>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hyperlink" Target="http://naei.beis.gov.uk/reports/reports?section_id=4"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22"/>
  <sheetViews>
    <sheetView showGridLines="0" tabSelected="1" zoomScaleNormal="100" workbookViewId="0">
      <selection activeCell="B1" sqref="B1"/>
    </sheetView>
  </sheetViews>
  <sheetFormatPr defaultColWidth="9.44140625" defaultRowHeight="13.2" x14ac:dyDescent="0.25"/>
  <cols>
    <col min="1" max="1" width="4.5546875" style="40" customWidth="1"/>
    <col min="2" max="2" width="94.44140625" style="40" customWidth="1"/>
    <col min="3" max="16384" width="9.44140625" style="40"/>
  </cols>
  <sheetData>
    <row r="1" spans="1:6" ht="180" x14ac:dyDescent="0.95">
      <c r="A1" s="241"/>
      <c r="B1" s="242" t="s">
        <v>177</v>
      </c>
    </row>
    <row r="2" spans="1:6" s="39" customFormat="1" ht="15.6" x14ac:dyDescent="0.3">
      <c r="A2" s="243"/>
      <c r="B2" s="244"/>
    </row>
    <row r="3" spans="1:6" ht="30" x14ac:dyDescent="0.5">
      <c r="A3"/>
      <c r="B3" s="245" t="s">
        <v>466</v>
      </c>
    </row>
    <row r="4" spans="1:6" s="39" customFormat="1" ht="15" x14ac:dyDescent="0.25">
      <c r="A4" s="243"/>
      <c r="B4" s="243"/>
    </row>
    <row r="5" spans="1:6" s="39" customFormat="1" ht="15" x14ac:dyDescent="0.25">
      <c r="A5" s="243"/>
      <c r="B5" s="243" t="s">
        <v>467</v>
      </c>
    </row>
    <row r="6" spans="1:6" s="39" customFormat="1" ht="15" x14ac:dyDescent="0.25">
      <c r="A6" s="243"/>
      <c r="B6" s="243"/>
    </row>
    <row r="7" spans="1:6" ht="15.6" x14ac:dyDescent="0.3">
      <c r="B7" s="115" t="s">
        <v>178</v>
      </c>
      <c r="C7" s="138"/>
      <c r="D7" s="138"/>
      <c r="E7" s="138"/>
      <c r="F7" s="138"/>
    </row>
    <row r="8" spans="1:6" ht="15.6" x14ac:dyDescent="0.3">
      <c r="B8" s="115" t="s">
        <v>592</v>
      </c>
      <c r="C8" s="138"/>
      <c r="D8" s="138"/>
      <c r="E8" s="138"/>
      <c r="F8" s="138"/>
    </row>
    <row r="9" spans="1:6" ht="15.6" x14ac:dyDescent="0.3">
      <c r="B9" s="275" t="s">
        <v>182</v>
      </c>
      <c r="C9" s="138"/>
      <c r="D9" s="138"/>
      <c r="E9" s="138"/>
      <c r="F9" s="138"/>
    </row>
    <row r="10" spans="1:6" ht="15.6" x14ac:dyDescent="0.3">
      <c r="B10" s="139"/>
    </row>
    <row r="11" spans="1:6" ht="15" x14ac:dyDescent="0.25">
      <c r="B11" s="140" t="s">
        <v>179</v>
      </c>
    </row>
    <row r="12" spans="1:6" ht="15.6" x14ac:dyDescent="0.3">
      <c r="B12" s="276" t="s">
        <v>183</v>
      </c>
      <c r="D12" s="139"/>
    </row>
    <row r="19" spans="2:2" x14ac:dyDescent="0.25">
      <c r="B19" s="141"/>
    </row>
    <row r="22" spans="2:2" x14ac:dyDescent="0.25">
      <c r="B22"/>
    </row>
  </sheetData>
  <pageMargins left="0.7" right="0.7" top="0.75" bottom="0.75" header="0.3" footer="0.3"/>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2"/>
  <sheetViews>
    <sheetView showGridLines="0" zoomScaleNormal="100" workbookViewId="0"/>
  </sheetViews>
  <sheetFormatPr defaultRowHeight="13.2" x14ac:dyDescent="0.25"/>
  <cols>
    <col min="1" max="1" width="55.44140625" bestFit="1" customWidth="1"/>
    <col min="2" max="4" width="9.44140625" customWidth="1"/>
    <col min="9" max="9" width="9.44140625" customWidth="1"/>
  </cols>
  <sheetData>
    <row r="1" spans="1:14" ht="15.6" x14ac:dyDescent="0.3">
      <c r="A1" s="418" t="s">
        <v>566</v>
      </c>
      <c r="N1" s="31" t="s">
        <v>81</v>
      </c>
    </row>
    <row r="2" spans="1:14" ht="12.75" customHeight="1" x14ac:dyDescent="0.3">
      <c r="A2" s="398"/>
      <c r="F2" s="403" t="s">
        <v>39</v>
      </c>
      <c r="N2" s="31"/>
    </row>
    <row r="3" spans="1:14" x14ac:dyDescent="0.25">
      <c r="A3" s="421"/>
      <c r="B3" s="409" t="s">
        <v>291</v>
      </c>
      <c r="C3" s="409" t="s">
        <v>416</v>
      </c>
      <c r="D3" s="422" t="s">
        <v>432</v>
      </c>
      <c r="E3" s="422" t="s">
        <v>442</v>
      </c>
      <c r="F3" s="422" t="s">
        <v>465</v>
      </c>
      <c r="G3" s="423"/>
      <c r="H3" s="389"/>
      <c r="I3" s="389"/>
      <c r="J3" s="389"/>
      <c r="K3" s="389"/>
    </row>
    <row r="4" spans="1:14" x14ac:dyDescent="0.25">
      <c r="A4" s="394" t="s">
        <v>406</v>
      </c>
      <c r="B4" s="615">
        <v>39</v>
      </c>
      <c r="C4" s="623">
        <v>41</v>
      </c>
      <c r="D4" s="623">
        <v>41</v>
      </c>
      <c r="E4" s="424">
        <v>47</v>
      </c>
      <c r="F4" s="424">
        <v>50</v>
      </c>
      <c r="G4" s="425" t="s">
        <v>406</v>
      </c>
      <c r="H4" s="426"/>
      <c r="I4" s="427"/>
      <c r="J4" s="390"/>
      <c r="K4" s="390"/>
      <c r="L4" s="32"/>
      <c r="M4" s="32"/>
    </row>
    <row r="5" spans="1:14" x14ac:dyDescent="0.25">
      <c r="A5" s="253" t="s">
        <v>239</v>
      </c>
      <c r="B5" s="620">
        <v>34</v>
      </c>
      <c r="C5" s="624">
        <v>32</v>
      </c>
      <c r="D5" s="624">
        <v>34</v>
      </c>
      <c r="E5" s="430">
        <v>28</v>
      </c>
      <c r="F5" s="430">
        <v>26</v>
      </c>
      <c r="G5" s="425" t="s">
        <v>239</v>
      </c>
      <c r="H5" s="426"/>
      <c r="I5" s="427"/>
      <c r="J5" s="390"/>
      <c r="K5" s="390"/>
      <c r="L5" s="32"/>
      <c r="M5" s="32"/>
    </row>
    <row r="6" spans="1:14" x14ac:dyDescent="0.25">
      <c r="A6" s="394" t="s">
        <v>408</v>
      </c>
      <c r="B6" s="621">
        <v>25</v>
      </c>
      <c r="C6" s="625">
        <v>23</v>
      </c>
      <c r="D6" s="625">
        <v>22</v>
      </c>
      <c r="E6" s="424">
        <v>23</v>
      </c>
      <c r="F6" s="424">
        <v>21</v>
      </c>
      <c r="G6" s="432" t="s">
        <v>409</v>
      </c>
      <c r="H6" s="427"/>
      <c r="I6" s="427"/>
      <c r="J6" s="391"/>
      <c r="K6" s="390"/>
      <c r="L6" s="32"/>
      <c r="M6" s="32"/>
    </row>
    <row r="7" spans="1:14" x14ac:dyDescent="0.25">
      <c r="A7" s="251" t="s">
        <v>407</v>
      </c>
      <c r="B7" s="620">
        <v>2</v>
      </c>
      <c r="C7" s="624">
        <v>3</v>
      </c>
      <c r="D7" s="624">
        <v>2</v>
      </c>
      <c r="E7" s="430">
        <v>2</v>
      </c>
      <c r="F7" s="430">
        <v>3</v>
      </c>
      <c r="G7" s="425" t="s">
        <v>407</v>
      </c>
      <c r="H7" s="426"/>
      <c r="I7" s="427"/>
      <c r="J7" s="390"/>
      <c r="K7" s="390"/>
      <c r="L7" s="32"/>
      <c r="M7" s="32"/>
    </row>
    <row r="8" spans="1:14" x14ac:dyDescent="0.25">
      <c r="A8" s="394" t="s">
        <v>22</v>
      </c>
      <c r="B8" s="621">
        <v>0</v>
      </c>
      <c r="C8" s="625">
        <v>1</v>
      </c>
      <c r="D8" s="625">
        <v>1</v>
      </c>
      <c r="E8" s="424">
        <v>1</v>
      </c>
      <c r="F8" s="424"/>
      <c r="G8" s="432" t="s">
        <v>22</v>
      </c>
      <c r="H8" s="433"/>
      <c r="I8" s="427"/>
      <c r="J8" s="391"/>
      <c r="K8" s="390"/>
      <c r="L8" s="32"/>
      <c r="M8" s="32"/>
    </row>
    <row r="9" spans="1:14" x14ac:dyDescent="0.25">
      <c r="A9" s="435" t="s">
        <v>595</v>
      </c>
      <c r="B9" s="622">
        <v>3987</v>
      </c>
      <c r="C9" s="626">
        <v>2382</v>
      </c>
      <c r="D9" s="627">
        <v>2448</v>
      </c>
      <c r="E9" s="436">
        <v>2212</v>
      </c>
      <c r="F9" s="436">
        <v>1952</v>
      </c>
      <c r="G9" s="392"/>
      <c r="H9" s="392"/>
      <c r="I9" s="392"/>
      <c r="J9" s="392"/>
      <c r="K9" s="392"/>
    </row>
    <row r="10" spans="1:14" x14ac:dyDescent="0.25">
      <c r="A10" s="447" t="s">
        <v>6</v>
      </c>
      <c r="F10" s="8"/>
    </row>
    <row r="11" spans="1:14" ht="14.4" x14ac:dyDescent="0.3">
      <c r="A11" t="s">
        <v>577</v>
      </c>
      <c r="B11" s="402"/>
      <c r="C11" s="402"/>
      <c r="D11" s="402"/>
      <c r="E11" s="402"/>
      <c r="F11" s="402"/>
      <c r="G11" s="402"/>
      <c r="H11" s="399"/>
      <c r="I11" s="400"/>
    </row>
    <row r="12" spans="1:14" x14ac:dyDescent="0.25">
      <c r="A12" s="8"/>
    </row>
    <row r="13" spans="1:14" ht="15.6" x14ac:dyDescent="0.3">
      <c r="A13" s="418" t="s">
        <v>576</v>
      </c>
      <c r="G13" s="398" t="s">
        <v>578</v>
      </c>
    </row>
    <row r="14" spans="1:14" x14ac:dyDescent="0.25">
      <c r="G14" s="40"/>
      <c r="H14" s="40"/>
      <c r="I14" s="437"/>
    </row>
    <row r="15" spans="1:14" x14ac:dyDescent="0.25">
      <c r="G15" s="148"/>
      <c r="H15" s="438"/>
      <c r="I15" s="437"/>
    </row>
    <row r="16" spans="1:14" x14ac:dyDescent="0.25">
      <c r="G16" s="40"/>
      <c r="H16" s="40"/>
      <c r="I16" s="431"/>
    </row>
    <row r="17" spans="7:14" x14ac:dyDescent="0.25">
      <c r="G17" s="40"/>
      <c r="H17" s="40"/>
      <c r="I17" s="437"/>
    </row>
    <row r="18" spans="7:14" x14ac:dyDescent="0.25">
      <c r="I18" s="431"/>
    </row>
    <row r="19" spans="7:14" x14ac:dyDescent="0.25">
      <c r="I19" s="437"/>
    </row>
    <row r="20" spans="7:14" x14ac:dyDescent="0.25">
      <c r="I20" s="431"/>
    </row>
    <row r="22" spans="7:14" x14ac:dyDescent="0.25">
      <c r="H22" s="148"/>
      <c r="I22" s="148"/>
      <c r="J22" s="148"/>
      <c r="K22" s="148"/>
      <c r="L22" s="148"/>
      <c r="M22" s="438"/>
      <c r="N22" s="438"/>
    </row>
  </sheetData>
  <hyperlinks>
    <hyperlink ref="N1" location="Contents!A1" display="Return to contents" xr:uid="{00000000-0004-0000-0900-000000000000}"/>
  </hyperlinks>
  <pageMargins left="0.7" right="0.7" top="0.75" bottom="0.75" header="0.3" footer="0.3"/>
  <pageSetup paperSize="9" scale="6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3C966-F0E5-484F-A3D6-8E10BC24A144}">
  <sheetPr>
    <pageSetUpPr fitToPage="1"/>
  </sheetPr>
  <dimension ref="A1:U55"/>
  <sheetViews>
    <sheetView showGridLines="0" zoomScaleNormal="100" workbookViewId="0"/>
  </sheetViews>
  <sheetFormatPr defaultRowHeight="13.2" x14ac:dyDescent="0.25"/>
  <cols>
    <col min="1" max="1" width="55.5546875" customWidth="1"/>
    <col min="2" max="3" width="9.44140625" customWidth="1"/>
    <col min="8" max="8" width="9.44140625" style="439"/>
  </cols>
  <sheetData>
    <row r="1" spans="1:21" ht="15.6" x14ac:dyDescent="0.3">
      <c r="A1" s="418" t="s">
        <v>567</v>
      </c>
      <c r="B1" s="40"/>
      <c r="C1" s="40"/>
      <c r="D1" s="40"/>
      <c r="E1" s="40"/>
      <c r="F1" s="40"/>
      <c r="G1" s="109"/>
      <c r="N1" s="31" t="s">
        <v>81</v>
      </c>
    </row>
    <row r="2" spans="1:21" ht="15.6" x14ac:dyDescent="0.3">
      <c r="A2" s="20"/>
      <c r="B2" s="40"/>
      <c r="E2" s="403" t="s">
        <v>39</v>
      </c>
      <c r="G2" s="109"/>
      <c r="L2" s="31"/>
      <c r="M2" s="31"/>
    </row>
    <row r="3" spans="1:21" x14ac:dyDescent="0.25">
      <c r="A3" s="26"/>
      <c r="B3" s="409" t="s">
        <v>416</v>
      </c>
      <c r="C3" s="416" t="s">
        <v>432</v>
      </c>
      <c r="D3" s="416" t="s">
        <v>442</v>
      </c>
      <c r="E3" s="416" t="s">
        <v>465</v>
      </c>
      <c r="F3" s="440"/>
      <c r="G3" s="393"/>
      <c r="H3" s="393"/>
      <c r="I3" s="393"/>
      <c r="J3" s="393"/>
      <c r="K3" s="393"/>
      <c r="L3" s="393"/>
      <c r="M3" s="393"/>
      <c r="N3" s="393"/>
      <c r="O3" s="393"/>
      <c r="P3" s="393"/>
      <c r="Q3" s="393"/>
      <c r="R3" s="393"/>
      <c r="S3" s="393"/>
      <c r="T3" s="393"/>
      <c r="U3" s="393"/>
    </row>
    <row r="4" spans="1:21" x14ac:dyDescent="0.25">
      <c r="A4" s="394" t="s">
        <v>424</v>
      </c>
      <c r="B4" s="615">
        <v>64</v>
      </c>
      <c r="C4" s="619">
        <v>69</v>
      </c>
      <c r="D4" s="424">
        <v>69</v>
      </c>
      <c r="E4" s="424">
        <v>68</v>
      </c>
      <c r="F4" s="425" t="s">
        <v>421</v>
      </c>
      <c r="G4" s="390"/>
      <c r="H4" s="390"/>
      <c r="I4" s="390"/>
      <c r="J4" s="390"/>
      <c r="K4" s="390"/>
      <c r="L4" s="390"/>
      <c r="M4" s="390"/>
      <c r="N4" s="390"/>
      <c r="O4" s="390"/>
      <c r="P4" s="390"/>
      <c r="Q4" s="426"/>
      <c r="R4" s="426"/>
      <c r="S4" s="390"/>
      <c r="T4" s="390"/>
      <c r="U4" s="390"/>
    </row>
    <row r="5" spans="1:21" x14ac:dyDescent="0.25">
      <c r="A5" s="253" t="s">
        <v>420</v>
      </c>
      <c r="B5" s="429">
        <v>64</v>
      </c>
      <c r="C5" s="616">
        <v>64</v>
      </c>
      <c r="D5" s="430">
        <v>63</v>
      </c>
      <c r="E5" s="430">
        <v>58</v>
      </c>
      <c r="F5" s="425" t="s">
        <v>420</v>
      </c>
      <c r="G5" s="390"/>
      <c r="H5" s="390"/>
      <c r="I5" s="390"/>
      <c r="J5" s="390"/>
      <c r="K5" s="390"/>
      <c r="L5" s="390"/>
      <c r="M5" s="390"/>
      <c r="N5" s="390"/>
      <c r="O5" s="390"/>
      <c r="P5" s="390"/>
      <c r="Q5" s="426"/>
      <c r="R5" s="426"/>
      <c r="S5" s="390"/>
      <c r="T5" s="390"/>
      <c r="U5" s="390"/>
    </row>
    <row r="6" spans="1:21" x14ac:dyDescent="0.25">
      <c r="A6" s="394" t="s">
        <v>425</v>
      </c>
      <c r="B6" s="542">
        <v>60</v>
      </c>
      <c r="C6" s="617">
        <v>65</v>
      </c>
      <c r="D6" s="424">
        <v>62</v>
      </c>
      <c r="E6" s="424">
        <v>56</v>
      </c>
      <c r="F6" s="432" t="s">
        <v>422</v>
      </c>
      <c r="G6" s="390"/>
      <c r="H6" s="390"/>
      <c r="I6" s="390"/>
      <c r="J6" s="390"/>
      <c r="K6" s="391"/>
      <c r="L6" s="390"/>
      <c r="M6" s="391"/>
      <c r="N6" s="391"/>
      <c r="O6" s="391"/>
      <c r="P6" s="391"/>
      <c r="Q6" s="433"/>
      <c r="R6" s="433"/>
      <c r="S6" s="391"/>
      <c r="T6" s="391"/>
      <c r="U6" s="391"/>
    </row>
    <row r="7" spans="1:21" x14ac:dyDescent="0.25">
      <c r="A7" s="251" t="s">
        <v>426</v>
      </c>
      <c r="B7" s="547">
        <v>54</v>
      </c>
      <c r="C7" s="616">
        <v>59</v>
      </c>
      <c r="D7" s="430">
        <v>56</v>
      </c>
      <c r="E7" s="430">
        <v>54</v>
      </c>
      <c r="F7" s="425" t="s">
        <v>423</v>
      </c>
      <c r="G7" s="390"/>
      <c r="H7" s="390"/>
      <c r="I7" s="390"/>
      <c r="J7" s="390"/>
      <c r="K7" s="391"/>
      <c r="L7" s="390"/>
      <c r="M7" s="390"/>
      <c r="N7" s="390"/>
      <c r="O7" s="390"/>
      <c r="P7" s="390"/>
      <c r="Q7" s="426"/>
      <c r="R7" s="426"/>
      <c r="S7" s="390"/>
      <c r="T7" s="390"/>
      <c r="U7" s="390"/>
    </row>
    <row r="8" spans="1:21" x14ac:dyDescent="0.25">
      <c r="A8" s="394" t="s">
        <v>22</v>
      </c>
      <c r="B8" s="434">
        <v>1</v>
      </c>
      <c r="C8" s="434">
        <v>2</v>
      </c>
      <c r="D8" s="424">
        <v>2</v>
      </c>
      <c r="E8" s="424"/>
      <c r="F8" s="432" t="s">
        <v>22</v>
      </c>
      <c r="G8" s="390"/>
      <c r="H8" s="390"/>
      <c r="I8" s="390"/>
      <c r="J8" s="390"/>
      <c r="K8" s="391"/>
      <c r="L8" s="390"/>
      <c r="M8" s="391"/>
      <c r="N8" s="391"/>
      <c r="O8" s="391"/>
      <c r="P8" s="391"/>
      <c r="Q8" s="433"/>
      <c r="R8" s="433"/>
      <c r="S8" s="391"/>
      <c r="T8" s="391"/>
      <c r="U8" s="391"/>
    </row>
    <row r="9" spans="1:21" x14ac:dyDescent="0.25">
      <c r="A9" s="445" t="s">
        <v>595</v>
      </c>
      <c r="B9" s="526">
        <v>2354</v>
      </c>
      <c r="C9" s="618">
        <v>2414</v>
      </c>
      <c r="D9" s="614">
        <v>2180</v>
      </c>
      <c r="E9" s="614">
        <v>1913</v>
      </c>
      <c r="F9" s="446"/>
      <c r="G9" s="392"/>
      <c r="H9" s="392"/>
      <c r="I9" s="392"/>
      <c r="J9" s="392"/>
      <c r="K9" s="392"/>
      <c r="L9" s="392"/>
      <c r="M9" s="392"/>
      <c r="N9" s="392"/>
      <c r="O9" s="392"/>
      <c r="P9" s="392"/>
      <c r="Q9" s="392"/>
      <c r="R9" s="392"/>
      <c r="S9" s="392"/>
      <c r="T9" s="392"/>
      <c r="U9" s="392"/>
    </row>
    <row r="10" spans="1:21" ht="12.75" customHeight="1" x14ac:dyDescent="0.25">
      <c r="A10" s="552" t="s">
        <v>6</v>
      </c>
      <c r="B10" s="70"/>
      <c r="C10" s="70"/>
      <c r="D10" s="70"/>
      <c r="E10" s="70"/>
      <c r="F10" s="255"/>
      <c r="G10" s="30"/>
    </row>
    <row r="11" spans="1:21" ht="12.75" customHeight="1" x14ac:dyDescent="0.25">
      <c r="A11" t="s">
        <v>577</v>
      </c>
      <c r="B11" s="70"/>
      <c r="C11" s="70"/>
      <c r="D11" s="70"/>
      <c r="E11" s="70"/>
      <c r="F11" s="255"/>
      <c r="G11" s="30"/>
    </row>
    <row r="12" spans="1:21" x14ac:dyDescent="0.25">
      <c r="A12" s="256" t="s">
        <v>79</v>
      </c>
      <c r="B12" s="70"/>
      <c r="C12" s="70"/>
      <c r="D12" s="70"/>
      <c r="E12" s="70"/>
      <c r="F12" s="255"/>
      <c r="G12" s="30"/>
    </row>
    <row r="13" spans="1:21" x14ac:dyDescent="0.25">
      <c r="A13" s="68"/>
      <c r="B13" s="70"/>
      <c r="C13" s="70"/>
      <c r="D13" s="70"/>
      <c r="E13" s="70"/>
      <c r="F13" s="255"/>
      <c r="G13" s="30"/>
    </row>
    <row r="14" spans="1:21" ht="12.75" customHeight="1" x14ac:dyDescent="0.3">
      <c r="B14" s="255"/>
      <c r="C14" s="255"/>
      <c r="D14" s="255"/>
      <c r="E14" s="255"/>
      <c r="F14" s="255"/>
      <c r="G14" s="29"/>
    </row>
    <row r="15" spans="1:21" ht="15.6" x14ac:dyDescent="0.3">
      <c r="A15" s="20" t="s">
        <v>579</v>
      </c>
      <c r="C15" s="20"/>
      <c r="F15" s="20" t="s">
        <v>580</v>
      </c>
      <c r="J15" s="20"/>
    </row>
    <row r="30" spans="1:1" ht="15.6" x14ac:dyDescent="0.3">
      <c r="A30" s="20"/>
    </row>
    <row r="34" spans="3:3" x14ac:dyDescent="0.25">
      <c r="C34" s="439"/>
    </row>
    <row r="35" spans="3:3" x14ac:dyDescent="0.25">
      <c r="C35" s="439"/>
    </row>
    <row r="36" spans="3:3" x14ac:dyDescent="0.25">
      <c r="C36" s="439"/>
    </row>
    <row r="37" spans="3:3" x14ac:dyDescent="0.25">
      <c r="C37" s="439"/>
    </row>
    <row r="38" spans="3:3" x14ac:dyDescent="0.25">
      <c r="C38" s="439"/>
    </row>
    <row r="39" spans="3:3" x14ac:dyDescent="0.25">
      <c r="C39" s="439"/>
    </row>
    <row r="40" spans="3:3" x14ac:dyDescent="0.25">
      <c r="C40" s="439"/>
    </row>
    <row r="41" spans="3:3" x14ac:dyDescent="0.25">
      <c r="C41" s="439"/>
    </row>
    <row r="42" spans="3:3" x14ac:dyDescent="0.25">
      <c r="C42" s="439"/>
    </row>
    <row r="43" spans="3:3" x14ac:dyDescent="0.25">
      <c r="C43" s="439"/>
    </row>
    <row r="44" spans="3:3" x14ac:dyDescent="0.25">
      <c r="C44" s="439"/>
    </row>
    <row r="45" spans="3:3" x14ac:dyDescent="0.25">
      <c r="C45" s="439"/>
    </row>
    <row r="46" spans="3:3" x14ac:dyDescent="0.25">
      <c r="C46" s="439"/>
    </row>
    <row r="47" spans="3:3" x14ac:dyDescent="0.25">
      <c r="C47" s="439"/>
    </row>
    <row r="48" spans="3:3" x14ac:dyDescent="0.25">
      <c r="C48" s="439"/>
    </row>
    <row r="49" spans="3:3" x14ac:dyDescent="0.25">
      <c r="C49" s="439"/>
    </row>
    <row r="50" spans="3:3" x14ac:dyDescent="0.25">
      <c r="C50" s="439"/>
    </row>
    <row r="51" spans="3:3" x14ac:dyDescent="0.25">
      <c r="C51" s="439"/>
    </row>
    <row r="52" spans="3:3" x14ac:dyDescent="0.25">
      <c r="C52" s="439"/>
    </row>
    <row r="53" spans="3:3" x14ac:dyDescent="0.25">
      <c r="C53" s="439"/>
    </row>
    <row r="54" spans="3:3" x14ac:dyDescent="0.25">
      <c r="C54" s="439"/>
    </row>
    <row r="55" spans="3:3" x14ac:dyDescent="0.25">
      <c r="C55" s="439"/>
    </row>
  </sheetData>
  <hyperlinks>
    <hyperlink ref="N1" location="Contents!A1" display="Return to contents" xr:uid="{2E3FC01C-53FA-4AA0-8EF2-7F7782C1E1E3}"/>
  </hyperlinks>
  <pageMargins left="0.7" right="0.7" top="0.75" bottom="0.75" header="0.3" footer="0.3"/>
  <pageSetup paperSize="9" scale="1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BAD2-FAAF-4602-AB7B-A9E30FE3F1FF}">
  <sheetPr>
    <pageSetUpPr fitToPage="1"/>
  </sheetPr>
  <dimension ref="A1:L25"/>
  <sheetViews>
    <sheetView showGridLines="0" workbookViewId="0"/>
  </sheetViews>
  <sheetFormatPr defaultRowHeight="13.2" x14ac:dyDescent="0.25"/>
  <cols>
    <col min="1" max="1" width="52.88671875" customWidth="1"/>
  </cols>
  <sheetData>
    <row r="1" spans="1:12" ht="15.6" x14ac:dyDescent="0.3">
      <c r="A1" s="20" t="s">
        <v>616</v>
      </c>
      <c r="L1" s="31" t="s">
        <v>207</v>
      </c>
    </row>
    <row r="2" spans="1:12" x14ac:dyDescent="0.25">
      <c r="D2" s="158"/>
      <c r="E2" s="158" t="s">
        <v>39</v>
      </c>
      <c r="G2" s="158"/>
    </row>
    <row r="3" spans="1:12" x14ac:dyDescent="0.25">
      <c r="A3" s="188"/>
      <c r="B3" s="186">
        <v>2023</v>
      </c>
      <c r="C3" s="186">
        <v>2024</v>
      </c>
      <c r="D3" s="186">
        <v>2025</v>
      </c>
      <c r="E3" s="186">
        <v>2026</v>
      </c>
      <c r="F3" s="241"/>
      <c r="G3" s="241"/>
      <c r="H3" s="241"/>
      <c r="I3" s="241"/>
      <c r="J3" s="241"/>
      <c r="K3" s="241"/>
    </row>
    <row r="4" spans="1:12" x14ac:dyDescent="0.25">
      <c r="A4" s="189" t="s">
        <v>617</v>
      </c>
      <c r="B4" s="684">
        <v>48.2</v>
      </c>
      <c r="C4" s="684">
        <v>48.1</v>
      </c>
      <c r="D4" s="684">
        <v>48</v>
      </c>
      <c r="E4" s="684">
        <v>48</v>
      </c>
      <c r="F4" s="370"/>
      <c r="G4" s="370"/>
      <c r="H4" s="370"/>
      <c r="I4" s="371"/>
      <c r="J4" s="371"/>
      <c r="K4" s="371"/>
    </row>
    <row r="5" spans="1:12" x14ac:dyDescent="0.25">
      <c r="A5" s="716" t="s">
        <v>593</v>
      </c>
      <c r="B5" s="717"/>
      <c r="C5" s="717"/>
      <c r="D5" s="717"/>
      <c r="E5" s="289"/>
      <c r="L5" s="289"/>
    </row>
    <row r="6" spans="1:12" x14ac:dyDescent="0.25">
      <c r="D6" s="289"/>
    </row>
    <row r="7" spans="1:12" ht="15.6" x14ac:dyDescent="0.3">
      <c r="A7" s="20" t="s">
        <v>591</v>
      </c>
    </row>
    <row r="25" spans="1:1" ht="15.6" x14ac:dyDescent="0.3">
      <c r="A25" s="584" t="s">
        <v>590</v>
      </c>
    </row>
  </sheetData>
  <mergeCells count="1">
    <mergeCell ref="A5:D5"/>
  </mergeCells>
  <hyperlinks>
    <hyperlink ref="L1" location="Contents!A1" display="Return to contents " xr:uid="{BDBF05FC-FACE-47E7-A154-AA8651D061AF}"/>
  </hyperlinks>
  <pageMargins left="0.7" right="0.7"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pageSetUpPr fitToPage="1"/>
  </sheetPr>
  <dimension ref="A1:AJ65"/>
  <sheetViews>
    <sheetView showGridLines="0" zoomScaleNormal="100" workbookViewId="0"/>
  </sheetViews>
  <sheetFormatPr defaultRowHeight="13.2" x14ac:dyDescent="0.25"/>
  <cols>
    <col min="1" max="1" width="29.44140625" customWidth="1"/>
    <col min="2" max="2" width="11.44140625" customWidth="1"/>
    <col min="3" max="3" width="9.44140625" customWidth="1"/>
    <col min="4" max="6" width="2.44140625" customWidth="1"/>
    <col min="7" max="7" width="2.5546875" customWidth="1"/>
    <col min="8" max="8" width="7.5546875" customWidth="1"/>
    <col min="9" max="9" width="4.44140625" customWidth="1"/>
    <col min="10" max="10" width="4.5546875" customWidth="1"/>
    <col min="11" max="24" width="9.44140625" customWidth="1"/>
  </cols>
  <sheetData>
    <row r="1" spans="1:36" ht="15.6" x14ac:dyDescent="0.25">
      <c r="A1" s="163" t="s">
        <v>555</v>
      </c>
      <c r="B1" s="68"/>
      <c r="C1" s="68"/>
      <c r="D1" s="68"/>
      <c r="E1" s="68"/>
      <c r="F1" s="68"/>
      <c r="G1" s="68"/>
      <c r="H1" s="68"/>
      <c r="I1" s="68"/>
      <c r="J1" s="68"/>
      <c r="K1" s="68"/>
      <c r="L1" s="68"/>
      <c r="M1" s="68"/>
      <c r="N1" s="68"/>
      <c r="O1" s="68"/>
      <c r="P1" s="68"/>
      <c r="Q1" s="68"/>
      <c r="R1" s="68"/>
      <c r="S1" s="68"/>
      <c r="T1" s="68"/>
      <c r="U1" s="40"/>
      <c r="AI1" s="31" t="s">
        <v>81</v>
      </c>
    </row>
    <row r="2" spans="1:36" ht="15.6" x14ac:dyDescent="0.35">
      <c r="A2" s="68"/>
      <c r="B2" s="77"/>
      <c r="C2" s="68"/>
      <c r="D2" s="68"/>
      <c r="E2" s="68"/>
      <c r="F2" s="68"/>
      <c r="G2" s="68"/>
      <c r="H2" s="68"/>
      <c r="I2" s="68"/>
      <c r="J2" s="68"/>
      <c r="K2" s="68"/>
      <c r="L2" s="68"/>
      <c r="M2" s="68"/>
      <c r="N2" s="68"/>
      <c r="O2" s="3"/>
      <c r="P2" s="3"/>
      <c r="Q2" s="68"/>
      <c r="R2" s="68"/>
      <c r="S2" s="8"/>
      <c r="AC2" s="3"/>
      <c r="AE2" s="3"/>
      <c r="AF2" s="3"/>
      <c r="AJ2" s="3" t="s">
        <v>145</v>
      </c>
    </row>
    <row r="3" spans="1:36" x14ac:dyDescent="0.25">
      <c r="A3" s="249"/>
      <c r="B3" s="341" t="s">
        <v>594</v>
      </c>
      <c r="C3" s="247">
        <v>1990</v>
      </c>
      <c r="D3" s="719"/>
      <c r="E3" s="720"/>
      <c r="F3" s="720"/>
      <c r="G3" s="721"/>
      <c r="H3" s="247">
        <v>1995</v>
      </c>
      <c r="I3" s="719"/>
      <c r="J3" s="721"/>
      <c r="K3" s="247">
        <v>1998</v>
      </c>
      <c r="L3" s="247">
        <v>1999</v>
      </c>
      <c r="M3" s="247">
        <v>2000</v>
      </c>
      <c r="N3" s="247">
        <v>2001</v>
      </c>
      <c r="O3" s="247">
        <v>2002</v>
      </c>
      <c r="P3" s="247">
        <v>2003</v>
      </c>
      <c r="Q3" s="247">
        <v>2004</v>
      </c>
      <c r="R3" s="247">
        <v>2005</v>
      </c>
      <c r="S3" s="247">
        <v>2006</v>
      </c>
      <c r="T3" s="247">
        <v>2007</v>
      </c>
      <c r="U3" s="247">
        <v>2008</v>
      </c>
      <c r="V3" s="247">
        <v>2009</v>
      </c>
      <c r="W3" s="247">
        <v>2010</v>
      </c>
      <c r="X3" s="247">
        <v>2011</v>
      </c>
      <c r="Y3" s="247">
        <v>2012</v>
      </c>
      <c r="Z3" s="247">
        <v>2013</v>
      </c>
      <c r="AA3" s="247">
        <v>2014</v>
      </c>
      <c r="AB3" s="247">
        <v>2015</v>
      </c>
      <c r="AC3" s="247">
        <v>2016</v>
      </c>
      <c r="AD3" s="247">
        <v>2017</v>
      </c>
      <c r="AE3" s="247">
        <v>2018</v>
      </c>
      <c r="AF3" s="247">
        <v>2019</v>
      </c>
      <c r="AG3" s="247">
        <v>2020</v>
      </c>
      <c r="AH3" s="247">
        <v>2021</v>
      </c>
      <c r="AI3" s="247">
        <v>2022</v>
      </c>
      <c r="AJ3" s="247">
        <v>2023</v>
      </c>
    </row>
    <row r="4" spans="1:36" x14ac:dyDescent="0.25">
      <c r="A4" s="250" t="s">
        <v>2</v>
      </c>
      <c r="B4" s="248">
        <f>B22</f>
        <v>26.6</v>
      </c>
      <c r="C4" s="248">
        <f>C22</f>
        <v>26.6</v>
      </c>
      <c r="D4" s="722"/>
      <c r="E4" s="723"/>
      <c r="F4" s="723"/>
      <c r="G4" s="724"/>
      <c r="H4" s="248">
        <f>H22</f>
        <v>26.6</v>
      </c>
      <c r="I4" s="722"/>
      <c r="J4" s="724"/>
      <c r="K4" s="248">
        <f>K22</f>
        <v>26.3</v>
      </c>
      <c r="L4" s="248">
        <f t="shared" ref="L4:AJ4" si="0">L22</f>
        <v>26.7</v>
      </c>
      <c r="M4" s="248">
        <f t="shared" si="0"/>
        <v>26.2</v>
      </c>
      <c r="N4" s="248">
        <f t="shared" si="0"/>
        <v>26.6</v>
      </c>
      <c r="O4" s="248">
        <f t="shared" si="0"/>
        <v>24.4</v>
      </c>
      <c r="P4" s="248">
        <f t="shared" si="0"/>
        <v>24.5</v>
      </c>
      <c r="Q4" s="248">
        <f t="shared" si="0"/>
        <v>24.4</v>
      </c>
      <c r="R4" s="248">
        <f t="shared" si="0"/>
        <v>25.4</v>
      </c>
      <c r="S4" s="248">
        <f t="shared" si="0"/>
        <v>25.8</v>
      </c>
      <c r="T4" s="248">
        <f t="shared" si="0"/>
        <v>24.6</v>
      </c>
      <c r="U4" s="248">
        <f t="shared" si="0"/>
        <v>24.4</v>
      </c>
      <c r="V4" s="248">
        <f t="shared" si="0"/>
        <v>22.5</v>
      </c>
      <c r="W4" s="248">
        <f t="shared" si="0"/>
        <v>23</v>
      </c>
      <c r="X4" s="248">
        <f t="shared" si="0"/>
        <v>22.1</v>
      </c>
      <c r="Y4" s="248">
        <f t="shared" si="0"/>
        <v>22.3</v>
      </c>
      <c r="Z4" s="248">
        <f t="shared" si="0"/>
        <v>22.5</v>
      </c>
      <c r="AA4" s="248">
        <f t="shared" si="0"/>
        <v>21.6</v>
      </c>
      <c r="AB4" s="248">
        <f t="shared" si="0"/>
        <v>22</v>
      </c>
      <c r="AC4" s="248">
        <f t="shared" si="0"/>
        <v>22.2</v>
      </c>
      <c r="AD4" s="248">
        <f t="shared" si="0"/>
        <v>21.6</v>
      </c>
      <c r="AE4" s="248">
        <f t="shared" si="0"/>
        <v>21</v>
      </c>
      <c r="AF4" s="248">
        <f t="shared" si="0"/>
        <v>20.6</v>
      </c>
      <c r="AG4" s="248">
        <f t="shared" si="0"/>
        <v>19.899999999999999</v>
      </c>
      <c r="AH4" s="248">
        <f t="shared" si="0"/>
        <v>20.6</v>
      </c>
      <c r="AI4" s="248">
        <f t="shared" si="0"/>
        <v>19.600000000000001</v>
      </c>
      <c r="AJ4" s="248">
        <f t="shared" si="0"/>
        <v>18.2</v>
      </c>
    </row>
    <row r="5" spans="1:36" x14ac:dyDescent="0.25">
      <c r="A5" s="10" t="s">
        <v>184</v>
      </c>
      <c r="B5" s="78"/>
      <c r="C5" s="78"/>
      <c r="D5" s="78"/>
      <c r="E5" s="78"/>
      <c r="F5" s="78"/>
      <c r="G5" s="78"/>
      <c r="H5" s="78"/>
      <c r="I5" s="78"/>
      <c r="J5" s="78"/>
      <c r="K5" s="78"/>
      <c r="L5" s="78"/>
      <c r="M5" s="78"/>
      <c r="N5" s="78"/>
      <c r="O5" s="78"/>
      <c r="P5" s="78"/>
      <c r="Q5" s="78"/>
      <c r="R5" s="78"/>
      <c r="S5" s="78"/>
      <c r="T5" s="68"/>
      <c r="U5" s="40"/>
      <c r="AB5" s="292"/>
    </row>
    <row r="6" spans="1:36" x14ac:dyDescent="0.25">
      <c r="A6" s="68"/>
      <c r="B6" s="68"/>
      <c r="C6" s="68"/>
      <c r="D6" s="68"/>
      <c r="E6" s="68"/>
      <c r="F6" s="68"/>
      <c r="G6" s="68"/>
      <c r="H6" s="68"/>
      <c r="I6" s="68"/>
      <c r="J6" s="68"/>
      <c r="K6" s="68"/>
      <c r="L6" s="68"/>
      <c r="M6" s="68"/>
      <c r="N6" s="68"/>
      <c r="O6" s="68"/>
      <c r="P6" s="68"/>
      <c r="Q6" s="68"/>
      <c r="R6" s="68"/>
      <c r="S6" s="68"/>
      <c r="T6" s="68"/>
      <c r="U6" s="40"/>
    </row>
    <row r="7" spans="1:36" ht="15" customHeight="1" x14ac:dyDescent="0.25">
      <c r="A7" s="718" t="s">
        <v>117</v>
      </c>
      <c r="B7" s="718"/>
      <c r="C7" s="718"/>
      <c r="D7" s="718"/>
      <c r="E7" s="718"/>
      <c r="F7" s="718"/>
      <c r="G7" s="718"/>
      <c r="H7" s="718"/>
      <c r="I7" s="718"/>
      <c r="J7" s="718"/>
      <c r="K7" s="718"/>
      <c r="L7" s="718"/>
      <c r="M7" s="718"/>
      <c r="N7" s="718"/>
      <c r="O7" s="718"/>
      <c r="P7" s="718"/>
      <c r="Q7" s="718"/>
      <c r="R7" s="718"/>
      <c r="S7" s="718"/>
      <c r="T7" s="68"/>
      <c r="U7" s="40"/>
    </row>
    <row r="8" spans="1:36" x14ac:dyDescent="0.25">
      <c r="A8" s="70" t="s">
        <v>118</v>
      </c>
      <c r="B8" s="71"/>
      <c r="C8" s="71"/>
      <c r="D8" s="71"/>
      <c r="E8" s="71"/>
      <c r="F8" s="71"/>
      <c r="G8" s="71"/>
      <c r="H8" s="71"/>
      <c r="I8" s="71"/>
      <c r="J8" s="71"/>
      <c r="K8" s="71"/>
      <c r="L8" s="71"/>
      <c r="M8" s="71"/>
      <c r="N8" s="68"/>
      <c r="O8" s="68"/>
      <c r="P8" s="68"/>
      <c r="Q8" s="69"/>
      <c r="R8" s="69"/>
      <c r="S8" s="69"/>
      <c r="T8" s="68"/>
      <c r="U8" s="40"/>
    </row>
    <row r="9" spans="1:36" x14ac:dyDescent="0.25">
      <c r="A9" s="70"/>
      <c r="B9" s="71"/>
      <c r="C9" s="71"/>
      <c r="D9" s="71"/>
      <c r="E9" s="71"/>
      <c r="F9" s="71"/>
      <c r="G9" s="71"/>
      <c r="H9" s="71"/>
      <c r="I9" s="71"/>
      <c r="J9" s="71"/>
      <c r="K9" s="71"/>
      <c r="L9" s="71"/>
      <c r="M9" s="71"/>
      <c r="N9" s="68"/>
      <c r="O9" s="68"/>
      <c r="P9" s="68"/>
      <c r="Q9" s="69"/>
      <c r="R9" s="69"/>
      <c r="S9" s="69"/>
      <c r="T9" s="68"/>
    </row>
    <row r="11" spans="1:36" ht="15.6" x14ac:dyDescent="0.25">
      <c r="A11" s="163" t="s">
        <v>554</v>
      </c>
    </row>
    <row r="12" spans="1:36" ht="18.600000000000001" x14ac:dyDescent="0.4">
      <c r="A12" s="6"/>
      <c r="B12" s="1"/>
      <c r="C12" s="1"/>
      <c r="D12" s="1"/>
      <c r="E12" s="1"/>
      <c r="F12" s="1"/>
      <c r="G12" s="1"/>
      <c r="H12" s="1"/>
      <c r="I12" s="1"/>
      <c r="J12" s="1"/>
      <c r="K12" s="1"/>
      <c r="L12" s="1"/>
      <c r="M12" s="1"/>
      <c r="N12" s="1"/>
      <c r="O12" s="1"/>
      <c r="P12" s="1"/>
      <c r="Q12" s="1"/>
      <c r="R12" s="1"/>
      <c r="S12" s="1"/>
      <c r="T12" s="1"/>
      <c r="U12" s="1"/>
      <c r="V12" s="1"/>
      <c r="W12" s="1"/>
      <c r="X12" s="1"/>
      <c r="Y12" s="1"/>
      <c r="Z12" s="1"/>
      <c r="AC12" s="3"/>
      <c r="AD12" s="3"/>
      <c r="AE12" s="3"/>
      <c r="AF12" s="3"/>
      <c r="AJ12" s="3" t="s">
        <v>185</v>
      </c>
    </row>
    <row r="13" spans="1:36" x14ac:dyDescent="0.25">
      <c r="A13" s="341" t="s">
        <v>186</v>
      </c>
      <c r="B13" s="341" t="s">
        <v>594</v>
      </c>
      <c r="C13" s="261">
        <v>1990</v>
      </c>
      <c r="D13" s="261"/>
      <c r="E13" s="261"/>
      <c r="F13" s="261"/>
      <c r="G13" s="261"/>
      <c r="H13" s="261">
        <v>1995</v>
      </c>
      <c r="I13" s="261"/>
      <c r="J13" s="261"/>
      <c r="K13" s="261">
        <v>1998</v>
      </c>
      <c r="L13" s="261">
        <v>1999</v>
      </c>
      <c r="M13" s="261">
        <v>2000</v>
      </c>
      <c r="N13" s="261">
        <v>2001</v>
      </c>
      <c r="O13" s="261">
        <v>2002</v>
      </c>
      <c r="P13" s="261">
        <v>2003</v>
      </c>
      <c r="Q13" s="261">
        <v>2004</v>
      </c>
      <c r="R13" s="261">
        <v>2005</v>
      </c>
      <c r="S13" s="261">
        <v>2006</v>
      </c>
      <c r="T13" s="261">
        <v>2007</v>
      </c>
      <c r="U13" s="261">
        <v>2008</v>
      </c>
      <c r="V13" s="261">
        <v>2009</v>
      </c>
      <c r="W13" s="261">
        <v>2010</v>
      </c>
      <c r="X13" s="261">
        <v>2011</v>
      </c>
      <c r="Y13" s="261">
        <v>2012</v>
      </c>
      <c r="Z13" s="261">
        <v>2013</v>
      </c>
      <c r="AA13" s="261">
        <v>2014</v>
      </c>
      <c r="AB13" s="261">
        <v>2015</v>
      </c>
      <c r="AC13" s="261">
        <v>2016</v>
      </c>
      <c r="AD13" s="261">
        <v>2017</v>
      </c>
      <c r="AE13" s="261">
        <v>2018</v>
      </c>
      <c r="AF13" s="261">
        <v>2019</v>
      </c>
      <c r="AG13" s="261">
        <v>2020</v>
      </c>
      <c r="AH13" s="261">
        <v>2021</v>
      </c>
      <c r="AI13" s="261">
        <v>2022</v>
      </c>
      <c r="AJ13" s="261">
        <v>2023</v>
      </c>
    </row>
    <row r="14" spans="1:36" x14ac:dyDescent="0.25">
      <c r="A14" s="14" t="s">
        <v>3</v>
      </c>
      <c r="B14" s="146">
        <v>5.2</v>
      </c>
      <c r="C14" s="146">
        <v>5.2</v>
      </c>
      <c r="D14" s="146"/>
      <c r="E14" s="146"/>
      <c r="F14" s="146"/>
      <c r="G14" s="146"/>
      <c r="H14" s="146">
        <v>5.7</v>
      </c>
      <c r="I14" s="146"/>
      <c r="J14" s="146"/>
      <c r="K14" s="146">
        <v>5.8</v>
      </c>
      <c r="L14" s="146">
        <v>5.7</v>
      </c>
      <c r="M14" s="146">
        <v>5.6</v>
      </c>
      <c r="N14" s="146">
        <v>5.6</v>
      </c>
      <c r="O14" s="146">
        <v>5.6</v>
      </c>
      <c r="P14" s="146">
        <v>5.6</v>
      </c>
      <c r="Q14" s="146">
        <v>5.6</v>
      </c>
      <c r="R14" s="146">
        <v>5.7</v>
      </c>
      <c r="S14" s="146">
        <v>5.5</v>
      </c>
      <c r="T14" s="146">
        <v>5.5</v>
      </c>
      <c r="U14" s="146">
        <v>5.4</v>
      </c>
      <c r="V14" s="146">
        <v>5.3</v>
      </c>
      <c r="W14" s="146">
        <v>5.4</v>
      </c>
      <c r="X14" s="146">
        <v>5.4</v>
      </c>
      <c r="Y14" s="146">
        <v>5.5</v>
      </c>
      <c r="Z14" s="146">
        <v>5.5</v>
      </c>
      <c r="AA14" s="146">
        <v>5.5</v>
      </c>
      <c r="AB14" s="146">
        <v>5.7</v>
      </c>
      <c r="AC14" s="146">
        <v>5.7</v>
      </c>
      <c r="AD14" s="146">
        <v>5.8</v>
      </c>
      <c r="AE14" s="146">
        <v>5.6</v>
      </c>
      <c r="AF14" s="146">
        <v>5.6</v>
      </c>
      <c r="AG14" s="146">
        <v>5.7</v>
      </c>
      <c r="AH14" s="146">
        <v>5.9</v>
      </c>
      <c r="AI14" s="598">
        <v>5.7</v>
      </c>
      <c r="AJ14" s="598">
        <v>5.6</v>
      </c>
    </row>
    <row r="15" spans="1:36" x14ac:dyDescent="0.25">
      <c r="A15" s="262" t="s">
        <v>444</v>
      </c>
      <c r="B15" s="599">
        <v>4.4000000000000004</v>
      </c>
      <c r="C15" s="599">
        <v>4.4000000000000004</v>
      </c>
      <c r="D15" s="599"/>
      <c r="E15" s="599"/>
      <c r="F15" s="599"/>
      <c r="G15" s="599"/>
      <c r="H15" s="599">
        <v>3.4</v>
      </c>
      <c r="I15" s="599"/>
      <c r="J15" s="599"/>
      <c r="K15" s="599">
        <v>3.3</v>
      </c>
      <c r="L15" s="599">
        <v>3.4</v>
      </c>
      <c r="M15" s="599">
        <v>3.3</v>
      </c>
      <c r="N15" s="599">
        <v>3.4</v>
      </c>
      <c r="O15" s="599">
        <v>3.4</v>
      </c>
      <c r="P15" s="599">
        <v>3.4</v>
      </c>
      <c r="Q15" s="599">
        <v>3.4</v>
      </c>
      <c r="R15" s="599">
        <v>3.2</v>
      </c>
      <c r="S15" s="599">
        <v>3.4</v>
      </c>
      <c r="T15" s="599">
        <v>3.2</v>
      </c>
      <c r="U15" s="599">
        <v>3.4</v>
      </c>
      <c r="V15" s="599">
        <v>3.4</v>
      </c>
      <c r="W15" s="599">
        <v>3.9</v>
      </c>
      <c r="X15" s="599">
        <v>3.3</v>
      </c>
      <c r="Y15" s="599">
        <v>3.4</v>
      </c>
      <c r="Z15" s="599">
        <v>3.6</v>
      </c>
      <c r="AA15" s="599">
        <v>3.3</v>
      </c>
      <c r="AB15" s="599">
        <v>3.4</v>
      </c>
      <c r="AC15" s="599">
        <v>3.5</v>
      </c>
      <c r="AD15" s="599">
        <v>3.4</v>
      </c>
      <c r="AE15" s="599">
        <v>3.5</v>
      </c>
      <c r="AF15" s="599">
        <v>3.4</v>
      </c>
      <c r="AG15" s="599">
        <v>3.6</v>
      </c>
      <c r="AH15" s="599">
        <v>3.5</v>
      </c>
      <c r="AI15" s="600">
        <v>2.9</v>
      </c>
      <c r="AJ15" s="600">
        <v>2.5</v>
      </c>
    </row>
    <row r="16" spans="1:36" x14ac:dyDescent="0.25">
      <c r="A16" s="14" t="s">
        <v>445</v>
      </c>
      <c r="B16" s="146">
        <v>3.7</v>
      </c>
      <c r="C16" s="146">
        <v>3.7</v>
      </c>
      <c r="D16" s="146"/>
      <c r="E16" s="146"/>
      <c r="F16" s="146"/>
      <c r="G16" s="146"/>
      <c r="H16" s="146">
        <v>3.7</v>
      </c>
      <c r="I16" s="146"/>
      <c r="J16" s="146"/>
      <c r="K16" s="146">
        <v>3.9</v>
      </c>
      <c r="L16" s="146">
        <v>4.0999999999999996</v>
      </c>
      <c r="M16" s="146">
        <v>4.2</v>
      </c>
      <c r="N16" s="146">
        <v>4.2</v>
      </c>
      <c r="O16" s="146">
        <v>4.4000000000000004</v>
      </c>
      <c r="P16" s="146">
        <v>4.5999999999999996</v>
      </c>
      <c r="Q16" s="146">
        <v>4.7</v>
      </c>
      <c r="R16" s="146">
        <v>4.8</v>
      </c>
      <c r="S16" s="146">
        <v>4.8</v>
      </c>
      <c r="T16" s="146">
        <v>4.9000000000000004</v>
      </c>
      <c r="U16" s="146">
        <v>4.8</v>
      </c>
      <c r="V16" s="146">
        <v>4.8</v>
      </c>
      <c r="W16" s="146">
        <v>4.7</v>
      </c>
      <c r="X16" s="146">
        <v>4.5</v>
      </c>
      <c r="Y16" s="146">
        <v>4.5</v>
      </c>
      <c r="Z16" s="146">
        <v>4.5</v>
      </c>
      <c r="AA16" s="146">
        <v>4.4000000000000004</v>
      </c>
      <c r="AB16" s="146">
        <v>4.4000000000000004</v>
      </c>
      <c r="AC16" s="146">
        <v>4.5</v>
      </c>
      <c r="AD16" s="146">
        <v>4.5999999999999996</v>
      </c>
      <c r="AE16" s="146">
        <v>4.5</v>
      </c>
      <c r="AF16" s="146">
        <v>4.4000000000000004</v>
      </c>
      <c r="AG16" s="146">
        <v>3.5</v>
      </c>
      <c r="AH16" s="146">
        <v>3.8</v>
      </c>
      <c r="AI16" s="598">
        <v>3.9</v>
      </c>
      <c r="AJ16" s="598">
        <v>3.9</v>
      </c>
    </row>
    <row r="17" spans="1:36" x14ac:dyDescent="0.25">
      <c r="A17" s="262" t="s">
        <v>446</v>
      </c>
      <c r="B17" s="599">
        <v>5.3</v>
      </c>
      <c r="C17" s="599">
        <v>5.3</v>
      </c>
      <c r="D17" s="599"/>
      <c r="E17" s="599"/>
      <c r="F17" s="599"/>
      <c r="G17" s="599"/>
      <c r="H17" s="599">
        <v>6.5</v>
      </c>
      <c r="I17" s="599"/>
      <c r="J17" s="599"/>
      <c r="K17" s="599">
        <v>6.2</v>
      </c>
      <c r="L17" s="599">
        <v>6.3</v>
      </c>
      <c r="M17" s="599">
        <v>6.3</v>
      </c>
      <c r="N17" s="599">
        <v>6.6</v>
      </c>
      <c r="O17" s="599">
        <v>5.2</v>
      </c>
      <c r="P17" s="599">
        <v>5</v>
      </c>
      <c r="Q17" s="599">
        <v>4.9000000000000004</v>
      </c>
      <c r="R17" s="599">
        <v>5.4</v>
      </c>
      <c r="S17" s="599">
        <v>5.7</v>
      </c>
      <c r="T17" s="599">
        <v>4.7</v>
      </c>
      <c r="U17" s="599">
        <v>4.8</v>
      </c>
      <c r="V17" s="599">
        <v>3.7</v>
      </c>
      <c r="W17" s="599">
        <v>3.9</v>
      </c>
      <c r="X17" s="599">
        <v>3.7</v>
      </c>
      <c r="Y17" s="599">
        <v>3.9</v>
      </c>
      <c r="Z17" s="599">
        <v>4.0999999999999996</v>
      </c>
      <c r="AA17" s="599">
        <v>3.8</v>
      </c>
      <c r="AB17" s="599">
        <v>3.8</v>
      </c>
      <c r="AC17" s="599">
        <v>4</v>
      </c>
      <c r="AD17" s="599">
        <v>3.4</v>
      </c>
      <c r="AE17" s="599">
        <v>2.9</v>
      </c>
      <c r="AF17" s="599">
        <v>2.8</v>
      </c>
      <c r="AG17" s="599">
        <v>2.9</v>
      </c>
      <c r="AH17" s="599">
        <v>3.1</v>
      </c>
      <c r="AI17" s="600">
        <v>3</v>
      </c>
      <c r="AJ17" s="600">
        <v>2.1</v>
      </c>
    </row>
    <row r="18" spans="1:36" x14ac:dyDescent="0.25">
      <c r="A18" s="14" t="s">
        <v>447</v>
      </c>
      <c r="B18" s="601">
        <v>0</v>
      </c>
      <c r="C18" s="601">
        <v>0</v>
      </c>
      <c r="D18" s="601"/>
      <c r="E18" s="601"/>
      <c r="F18" s="601"/>
      <c r="G18" s="601"/>
      <c r="H18" s="601">
        <v>0</v>
      </c>
      <c r="I18" s="601"/>
      <c r="J18" s="601"/>
      <c r="K18" s="601">
        <v>0</v>
      </c>
      <c r="L18" s="601">
        <v>0</v>
      </c>
      <c r="M18" s="601">
        <v>0</v>
      </c>
      <c r="N18" s="601">
        <v>0</v>
      </c>
      <c r="O18" s="601">
        <v>0</v>
      </c>
      <c r="P18" s="601">
        <v>0</v>
      </c>
      <c r="Q18" s="601">
        <v>0</v>
      </c>
      <c r="R18" s="601">
        <v>0</v>
      </c>
      <c r="S18" s="601">
        <v>0</v>
      </c>
      <c r="T18" s="601">
        <v>0</v>
      </c>
      <c r="U18" s="601">
        <v>0</v>
      </c>
      <c r="V18" s="601">
        <v>0</v>
      </c>
      <c r="W18" s="601">
        <v>0</v>
      </c>
      <c r="X18" s="601">
        <v>0</v>
      </c>
      <c r="Y18" s="601">
        <v>0</v>
      </c>
      <c r="Z18" s="601">
        <v>0</v>
      </c>
      <c r="AA18" s="601">
        <v>0</v>
      </c>
      <c r="AB18" s="601">
        <v>0</v>
      </c>
      <c r="AC18" s="601">
        <v>0</v>
      </c>
      <c r="AD18" s="601">
        <v>0</v>
      </c>
      <c r="AE18" s="601">
        <v>0</v>
      </c>
      <c r="AF18" s="601">
        <v>0</v>
      </c>
      <c r="AG18" s="601">
        <v>0</v>
      </c>
      <c r="AH18" s="601">
        <v>0</v>
      </c>
      <c r="AI18" s="602">
        <v>0</v>
      </c>
      <c r="AJ18" s="602">
        <v>0</v>
      </c>
    </row>
    <row r="19" spans="1:36" x14ac:dyDescent="0.25">
      <c r="A19" s="262" t="s">
        <v>257</v>
      </c>
      <c r="B19" s="599">
        <v>3.3</v>
      </c>
      <c r="C19" s="599">
        <v>3.3</v>
      </c>
      <c r="D19" s="599"/>
      <c r="E19" s="599"/>
      <c r="F19" s="599"/>
      <c r="G19" s="599"/>
      <c r="H19" s="599">
        <v>2.7</v>
      </c>
      <c r="I19" s="599"/>
      <c r="J19" s="599"/>
      <c r="K19" s="599">
        <v>2.6</v>
      </c>
      <c r="L19" s="599">
        <v>2.7</v>
      </c>
      <c r="M19" s="599">
        <v>2.2999999999999998</v>
      </c>
      <c r="N19" s="599">
        <v>2.2999999999999998</v>
      </c>
      <c r="O19" s="599">
        <v>1.4</v>
      </c>
      <c r="P19" s="599">
        <v>1.4</v>
      </c>
      <c r="Q19" s="599">
        <v>1.5</v>
      </c>
      <c r="R19" s="599">
        <v>2</v>
      </c>
      <c r="S19" s="599">
        <v>2</v>
      </c>
      <c r="T19" s="599">
        <v>2</v>
      </c>
      <c r="U19" s="599">
        <v>1.7</v>
      </c>
      <c r="V19" s="599">
        <v>1.1000000000000001</v>
      </c>
      <c r="W19" s="599">
        <v>1.4</v>
      </c>
      <c r="X19" s="599">
        <v>1.4</v>
      </c>
      <c r="Y19" s="599">
        <v>1.4</v>
      </c>
      <c r="Z19" s="599">
        <v>1.4</v>
      </c>
      <c r="AA19" s="599">
        <v>1.6</v>
      </c>
      <c r="AB19" s="599">
        <v>1.6</v>
      </c>
      <c r="AC19" s="599">
        <v>1.4</v>
      </c>
      <c r="AD19" s="599">
        <v>1.4</v>
      </c>
      <c r="AE19" s="599">
        <v>1.4</v>
      </c>
      <c r="AF19" s="599">
        <v>1.3</v>
      </c>
      <c r="AG19" s="599">
        <v>1.2</v>
      </c>
      <c r="AH19" s="599">
        <v>1.2</v>
      </c>
      <c r="AI19" s="600">
        <v>1.2</v>
      </c>
      <c r="AJ19" s="600">
        <v>1.1000000000000001</v>
      </c>
    </row>
    <row r="20" spans="1:36" x14ac:dyDescent="0.25">
      <c r="A20" s="14" t="s">
        <v>187</v>
      </c>
      <c r="B20" s="146">
        <v>2.6</v>
      </c>
      <c r="C20" s="146">
        <v>2.6</v>
      </c>
      <c r="D20" s="146"/>
      <c r="E20" s="146"/>
      <c r="F20" s="146"/>
      <c r="G20" s="146"/>
      <c r="H20" s="146">
        <v>2.4</v>
      </c>
      <c r="I20" s="146"/>
      <c r="J20" s="146"/>
      <c r="K20" s="146">
        <v>2.2000000000000002</v>
      </c>
      <c r="L20" s="146">
        <v>2.2000000000000002</v>
      </c>
      <c r="M20" s="146">
        <v>2.2000000000000002</v>
      </c>
      <c r="N20" s="146">
        <v>2.2000000000000002</v>
      </c>
      <c r="O20" s="146">
        <v>2.2000000000000002</v>
      </c>
      <c r="P20" s="146">
        <v>2.1</v>
      </c>
      <c r="Q20" s="146">
        <v>2.1</v>
      </c>
      <c r="R20" s="146">
        <v>2.1</v>
      </c>
      <c r="S20" s="146">
        <v>2.1</v>
      </c>
      <c r="T20" s="146">
        <v>2.2000000000000002</v>
      </c>
      <c r="U20" s="146">
        <v>2.2000000000000002</v>
      </c>
      <c r="V20" s="146">
        <v>2.2000000000000002</v>
      </c>
      <c r="W20" s="146">
        <v>2.2999999999999998</v>
      </c>
      <c r="X20" s="146">
        <v>2.2000000000000002</v>
      </c>
      <c r="Y20" s="146">
        <v>2.4</v>
      </c>
      <c r="Z20" s="146">
        <v>2.2000000000000002</v>
      </c>
      <c r="AA20" s="146">
        <v>2.2000000000000002</v>
      </c>
      <c r="AB20" s="146">
        <v>2.2000000000000002</v>
      </c>
      <c r="AC20" s="146">
        <v>2.2000000000000002</v>
      </c>
      <c r="AD20" s="146">
        <v>2.2000000000000002</v>
      </c>
      <c r="AE20" s="146">
        <v>2.2000000000000002</v>
      </c>
      <c r="AF20" s="146">
        <v>2.1</v>
      </c>
      <c r="AG20" s="146">
        <v>2.2000000000000002</v>
      </c>
      <c r="AH20" s="146">
        <v>2.2000000000000002</v>
      </c>
      <c r="AI20" s="598">
        <v>2.1</v>
      </c>
      <c r="AJ20" s="598">
        <v>2.1</v>
      </c>
    </row>
    <row r="21" spans="1:36" x14ac:dyDescent="0.25">
      <c r="A21" s="262" t="s">
        <v>243</v>
      </c>
      <c r="B21" s="599">
        <v>2</v>
      </c>
      <c r="C21" s="599">
        <v>2</v>
      </c>
      <c r="D21" s="599"/>
      <c r="E21" s="599"/>
      <c r="F21" s="599"/>
      <c r="G21" s="599"/>
      <c r="H21" s="599">
        <v>2.1</v>
      </c>
      <c r="I21" s="599"/>
      <c r="J21" s="599"/>
      <c r="K21" s="599">
        <v>2.2999999999999998</v>
      </c>
      <c r="L21" s="599">
        <v>2.2999999999999998</v>
      </c>
      <c r="M21" s="599">
        <v>2.2999999999999998</v>
      </c>
      <c r="N21" s="599">
        <v>2.2999999999999998</v>
      </c>
      <c r="O21" s="599">
        <v>2.2999999999999998</v>
      </c>
      <c r="P21" s="599">
        <v>2.2999999999999998</v>
      </c>
      <c r="Q21" s="599">
        <v>2.2999999999999998</v>
      </c>
      <c r="R21" s="599">
        <v>2.2000000000000002</v>
      </c>
      <c r="S21" s="599">
        <v>2.2000000000000002</v>
      </c>
      <c r="T21" s="599">
        <v>2.2000000000000002</v>
      </c>
      <c r="U21" s="599">
        <v>2.1</v>
      </c>
      <c r="V21" s="599">
        <v>1.9</v>
      </c>
      <c r="W21" s="599">
        <v>1.5</v>
      </c>
      <c r="X21" s="599">
        <v>1.5</v>
      </c>
      <c r="Y21" s="599">
        <v>1.4</v>
      </c>
      <c r="Z21" s="599">
        <v>1.2</v>
      </c>
      <c r="AA21" s="599">
        <v>0.8</v>
      </c>
      <c r="AB21" s="599">
        <v>1</v>
      </c>
      <c r="AC21" s="599">
        <v>0.9</v>
      </c>
      <c r="AD21" s="599">
        <v>0.8</v>
      </c>
      <c r="AE21" s="599">
        <v>0.9</v>
      </c>
      <c r="AF21" s="599">
        <v>0.9</v>
      </c>
      <c r="AG21" s="599">
        <v>0.8</v>
      </c>
      <c r="AH21" s="599">
        <v>0.8</v>
      </c>
      <c r="AI21" s="600">
        <v>0.8</v>
      </c>
      <c r="AJ21" s="600">
        <v>0.8</v>
      </c>
    </row>
    <row r="22" spans="1:36" x14ac:dyDescent="0.25">
      <c r="A22" s="609" t="s">
        <v>66</v>
      </c>
      <c r="B22" s="610">
        <v>26.6</v>
      </c>
      <c r="C22" s="610">
        <v>26.6</v>
      </c>
      <c r="D22" s="610"/>
      <c r="E22" s="610"/>
      <c r="F22" s="610"/>
      <c r="G22" s="610"/>
      <c r="H22" s="610">
        <v>26.6</v>
      </c>
      <c r="I22" s="610"/>
      <c r="J22" s="610"/>
      <c r="K22" s="610">
        <v>26.3</v>
      </c>
      <c r="L22" s="610">
        <v>26.7</v>
      </c>
      <c r="M22" s="610">
        <v>26.2</v>
      </c>
      <c r="N22" s="610">
        <v>26.6</v>
      </c>
      <c r="O22" s="610">
        <v>24.4</v>
      </c>
      <c r="P22" s="610">
        <v>24.5</v>
      </c>
      <c r="Q22" s="610">
        <v>24.4</v>
      </c>
      <c r="R22" s="610">
        <v>25.4</v>
      </c>
      <c r="S22" s="610">
        <v>25.8</v>
      </c>
      <c r="T22" s="610">
        <v>24.6</v>
      </c>
      <c r="U22" s="610">
        <v>24.4</v>
      </c>
      <c r="V22" s="610">
        <v>22.5</v>
      </c>
      <c r="W22" s="610">
        <v>23</v>
      </c>
      <c r="X22" s="610">
        <v>22.1</v>
      </c>
      <c r="Y22" s="610">
        <v>22.3</v>
      </c>
      <c r="Z22" s="610">
        <v>22.5</v>
      </c>
      <c r="AA22" s="610">
        <v>21.6</v>
      </c>
      <c r="AB22" s="610">
        <v>22</v>
      </c>
      <c r="AC22" s="610">
        <v>22.2</v>
      </c>
      <c r="AD22" s="610">
        <v>21.6</v>
      </c>
      <c r="AE22" s="610">
        <v>21</v>
      </c>
      <c r="AF22" s="610">
        <v>20.6</v>
      </c>
      <c r="AG22" s="610">
        <v>19.899999999999999</v>
      </c>
      <c r="AH22" s="610">
        <v>20.6</v>
      </c>
      <c r="AI22" s="610">
        <v>19.600000000000001</v>
      </c>
      <c r="AJ22" s="610">
        <v>18.2</v>
      </c>
    </row>
    <row r="23" spans="1:36" ht="15.6" x14ac:dyDescent="0.3">
      <c r="A23" s="13"/>
      <c r="B23" s="6"/>
      <c r="C23" s="6"/>
      <c r="D23" s="6"/>
      <c r="E23" s="6"/>
      <c r="F23" s="6"/>
      <c r="G23" s="6"/>
      <c r="H23" s="6"/>
      <c r="I23" s="6"/>
      <c r="J23" s="6"/>
      <c r="K23" s="6"/>
      <c r="L23" s="6"/>
      <c r="M23" s="6"/>
      <c r="N23" s="6"/>
      <c r="O23" s="6"/>
      <c r="P23" s="6"/>
      <c r="Q23" s="6"/>
      <c r="R23" s="6"/>
      <c r="S23" s="6"/>
      <c r="T23" s="6"/>
      <c r="U23" s="6"/>
      <c r="V23" s="6"/>
    </row>
    <row r="24" spans="1:36" ht="13.8" x14ac:dyDescent="0.3">
      <c r="A24" s="14" t="s">
        <v>188</v>
      </c>
      <c r="B24" s="25"/>
      <c r="C24" s="25"/>
      <c r="D24" s="25"/>
      <c r="E24" s="25"/>
      <c r="F24" s="25"/>
      <c r="G24" s="25"/>
      <c r="H24" s="25"/>
      <c r="I24" s="25"/>
      <c r="J24" s="25"/>
      <c r="K24" s="25"/>
      <c r="L24" s="25"/>
      <c r="M24" s="25"/>
      <c r="N24" s="25"/>
      <c r="O24" s="25"/>
      <c r="P24" s="25"/>
      <c r="Q24" s="25"/>
      <c r="R24" s="25"/>
      <c r="S24" s="25"/>
      <c r="T24" s="25"/>
      <c r="U24" s="25"/>
      <c r="V24" s="25"/>
    </row>
    <row r="25" spans="1:36" ht="15.6" x14ac:dyDescent="0.35">
      <c r="A25" s="25"/>
      <c r="B25" s="25"/>
      <c r="C25" s="25"/>
      <c r="D25" s="25"/>
      <c r="E25" s="25"/>
      <c r="F25" s="25"/>
      <c r="G25" s="25"/>
      <c r="H25" s="25"/>
      <c r="I25" s="25"/>
      <c r="J25" s="25"/>
      <c r="K25" s="25"/>
      <c r="L25" s="25"/>
      <c r="M25" s="25"/>
      <c r="N25" s="25"/>
      <c r="O25" s="25"/>
      <c r="P25" s="25"/>
      <c r="Q25" s="25"/>
      <c r="R25" s="25"/>
      <c r="S25" s="25"/>
      <c r="T25" s="25"/>
      <c r="U25" s="25"/>
      <c r="Y25" s="5"/>
      <c r="AE25" s="5"/>
      <c r="AF25" s="5"/>
      <c r="AJ25" s="5" t="s">
        <v>189</v>
      </c>
    </row>
    <row r="26" spans="1:36" x14ac:dyDescent="0.25">
      <c r="A26" s="341" t="s">
        <v>186</v>
      </c>
      <c r="B26" s="341" t="s">
        <v>594</v>
      </c>
      <c r="C26" s="261">
        <v>1990</v>
      </c>
      <c r="D26" s="261"/>
      <c r="E26" s="261"/>
      <c r="F26" s="261"/>
      <c r="G26" s="261"/>
      <c r="H26" s="261">
        <v>1995</v>
      </c>
      <c r="I26" s="261"/>
      <c r="J26" s="261"/>
      <c r="K26" s="261">
        <v>1998</v>
      </c>
      <c r="L26" s="261">
        <v>1999</v>
      </c>
      <c r="M26" s="261">
        <v>2000</v>
      </c>
      <c r="N26" s="261">
        <v>2001</v>
      </c>
      <c r="O26" s="261">
        <v>2002</v>
      </c>
      <c r="P26" s="261">
        <v>2003</v>
      </c>
      <c r="Q26" s="261">
        <v>2004</v>
      </c>
      <c r="R26" s="261">
        <v>2005</v>
      </c>
      <c r="S26" s="261">
        <v>2006</v>
      </c>
      <c r="T26" s="261">
        <v>2007</v>
      </c>
      <c r="U26" s="261">
        <v>2008</v>
      </c>
      <c r="V26" s="261">
        <v>2009</v>
      </c>
      <c r="W26" s="261">
        <v>2010</v>
      </c>
      <c r="X26" s="261">
        <v>2011</v>
      </c>
      <c r="Y26" s="261">
        <v>2012</v>
      </c>
      <c r="Z26" s="261">
        <v>2013</v>
      </c>
      <c r="AA26" s="261">
        <v>2014</v>
      </c>
      <c r="AB26" s="261">
        <v>2015</v>
      </c>
      <c r="AC26" s="261">
        <v>2016</v>
      </c>
      <c r="AD26" s="261">
        <v>2017</v>
      </c>
      <c r="AE26" s="261">
        <v>2018</v>
      </c>
      <c r="AF26" s="261">
        <v>2019</v>
      </c>
      <c r="AG26" s="261">
        <v>2020</v>
      </c>
      <c r="AH26" s="261">
        <v>2021</v>
      </c>
      <c r="AI26" s="261">
        <v>2022</v>
      </c>
      <c r="AJ26" s="261">
        <v>2023</v>
      </c>
    </row>
    <row r="27" spans="1:36" x14ac:dyDescent="0.25">
      <c r="A27" s="14" t="s">
        <v>3</v>
      </c>
      <c r="B27" s="278">
        <v>5199</v>
      </c>
      <c r="C27" s="278">
        <v>5199</v>
      </c>
      <c r="D27" s="278"/>
      <c r="E27" s="278"/>
      <c r="F27" s="278"/>
      <c r="G27" s="278"/>
      <c r="H27" s="278">
        <v>5656</v>
      </c>
      <c r="I27" s="278"/>
      <c r="J27" s="278"/>
      <c r="K27" s="278">
        <v>5808</v>
      </c>
      <c r="L27" s="278">
        <v>5742</v>
      </c>
      <c r="M27" s="278">
        <v>5574</v>
      </c>
      <c r="N27" s="278">
        <v>5574</v>
      </c>
      <c r="O27" s="278">
        <v>5558</v>
      </c>
      <c r="P27" s="278">
        <v>5601</v>
      </c>
      <c r="Q27" s="278">
        <v>5586</v>
      </c>
      <c r="R27" s="278">
        <v>5659</v>
      </c>
      <c r="S27" s="278">
        <v>5548</v>
      </c>
      <c r="T27" s="278">
        <v>5477</v>
      </c>
      <c r="U27" s="278">
        <v>5354</v>
      </c>
      <c r="V27" s="278">
        <v>5316</v>
      </c>
      <c r="W27" s="278">
        <v>5415</v>
      </c>
      <c r="X27" s="278">
        <v>5394</v>
      </c>
      <c r="Y27" s="278">
        <v>5516</v>
      </c>
      <c r="Z27" s="278">
        <v>5491</v>
      </c>
      <c r="AA27" s="278">
        <v>5493</v>
      </c>
      <c r="AB27" s="278">
        <v>5654</v>
      </c>
      <c r="AC27" s="278">
        <v>5720</v>
      </c>
      <c r="AD27" s="278">
        <v>5774</v>
      </c>
      <c r="AE27" s="278">
        <v>5646</v>
      </c>
      <c r="AF27" s="278">
        <v>5645</v>
      </c>
      <c r="AG27" s="278">
        <v>5684</v>
      </c>
      <c r="AH27" s="278">
        <v>5861</v>
      </c>
      <c r="AI27" s="537">
        <v>5709</v>
      </c>
      <c r="AJ27" s="537">
        <v>5615</v>
      </c>
    </row>
    <row r="28" spans="1:36" x14ac:dyDescent="0.25">
      <c r="A28" s="262" t="s">
        <v>444</v>
      </c>
      <c r="B28" s="279">
        <v>4438</v>
      </c>
      <c r="C28" s="279">
        <v>4421</v>
      </c>
      <c r="D28" s="279"/>
      <c r="E28" s="279"/>
      <c r="F28" s="279"/>
      <c r="G28" s="279"/>
      <c r="H28" s="279">
        <v>3450</v>
      </c>
      <c r="I28" s="279"/>
      <c r="J28" s="279"/>
      <c r="K28" s="279">
        <v>3331</v>
      </c>
      <c r="L28" s="279">
        <v>3390</v>
      </c>
      <c r="M28" s="279">
        <v>3341</v>
      </c>
      <c r="N28" s="279">
        <v>3402</v>
      </c>
      <c r="O28" s="279">
        <v>3370</v>
      </c>
      <c r="P28" s="279">
        <v>3410</v>
      </c>
      <c r="Q28" s="279">
        <v>3372</v>
      </c>
      <c r="R28" s="279">
        <v>3199</v>
      </c>
      <c r="S28" s="279">
        <v>3389</v>
      </c>
      <c r="T28" s="279">
        <v>3222</v>
      </c>
      <c r="U28" s="279">
        <v>3408</v>
      </c>
      <c r="V28" s="279">
        <v>3413</v>
      </c>
      <c r="W28" s="279">
        <v>3879</v>
      </c>
      <c r="X28" s="279">
        <v>3303</v>
      </c>
      <c r="Y28" s="279">
        <v>3370</v>
      </c>
      <c r="Z28" s="279">
        <v>3625</v>
      </c>
      <c r="AA28" s="279">
        <v>3328</v>
      </c>
      <c r="AB28" s="279">
        <v>3420</v>
      </c>
      <c r="AC28" s="279">
        <v>3462</v>
      </c>
      <c r="AD28" s="279">
        <v>3360</v>
      </c>
      <c r="AE28" s="279">
        <v>3532</v>
      </c>
      <c r="AF28" s="279">
        <v>3426</v>
      </c>
      <c r="AG28" s="279">
        <v>3556</v>
      </c>
      <c r="AH28" s="279">
        <v>3539</v>
      </c>
      <c r="AI28" s="597">
        <v>2878</v>
      </c>
      <c r="AJ28" s="597">
        <v>2521</v>
      </c>
    </row>
    <row r="29" spans="1:36" x14ac:dyDescent="0.25">
      <c r="A29" s="14" t="s">
        <v>445</v>
      </c>
      <c r="B29" s="278">
        <v>3730</v>
      </c>
      <c r="C29" s="278">
        <v>3728</v>
      </c>
      <c r="D29" s="278"/>
      <c r="E29" s="278"/>
      <c r="F29" s="278"/>
      <c r="G29" s="278"/>
      <c r="H29" s="278">
        <v>3701</v>
      </c>
      <c r="I29" s="278"/>
      <c r="J29" s="278"/>
      <c r="K29" s="278">
        <v>3893</v>
      </c>
      <c r="L29" s="278">
        <v>4052</v>
      </c>
      <c r="M29" s="278">
        <v>4180</v>
      </c>
      <c r="N29" s="278">
        <v>4246</v>
      </c>
      <c r="O29" s="278">
        <v>4430</v>
      </c>
      <c r="P29" s="278">
        <v>4609</v>
      </c>
      <c r="Q29" s="278">
        <v>4656</v>
      </c>
      <c r="R29" s="278">
        <v>4755</v>
      </c>
      <c r="S29" s="278">
        <v>4789</v>
      </c>
      <c r="T29" s="278">
        <v>4908</v>
      </c>
      <c r="U29" s="278">
        <v>4767</v>
      </c>
      <c r="V29" s="278">
        <v>4779</v>
      </c>
      <c r="W29" s="278">
        <v>4667</v>
      </c>
      <c r="X29" s="278">
        <v>4517</v>
      </c>
      <c r="Y29" s="278">
        <v>4462</v>
      </c>
      <c r="Z29" s="278">
        <v>4462</v>
      </c>
      <c r="AA29" s="278">
        <v>4390</v>
      </c>
      <c r="AB29" s="278">
        <v>4403</v>
      </c>
      <c r="AC29" s="278">
        <v>4531</v>
      </c>
      <c r="AD29" s="278">
        <v>4569</v>
      </c>
      <c r="AE29" s="278">
        <v>4515</v>
      </c>
      <c r="AF29" s="278">
        <v>4390</v>
      </c>
      <c r="AG29" s="278">
        <v>3526</v>
      </c>
      <c r="AH29" s="278">
        <v>3829</v>
      </c>
      <c r="AI29" s="537">
        <v>3919</v>
      </c>
      <c r="AJ29" s="537">
        <v>3908</v>
      </c>
    </row>
    <row r="30" spans="1:36" x14ac:dyDescent="0.25">
      <c r="A30" s="262" t="s">
        <v>446</v>
      </c>
      <c r="B30" s="279">
        <v>5307</v>
      </c>
      <c r="C30" s="279">
        <v>5307</v>
      </c>
      <c r="D30" s="279"/>
      <c r="E30" s="279"/>
      <c r="F30" s="279"/>
      <c r="G30" s="279"/>
      <c r="H30" s="279">
        <v>6528</v>
      </c>
      <c r="I30" s="279"/>
      <c r="J30" s="279"/>
      <c r="K30" s="279">
        <v>6185</v>
      </c>
      <c r="L30" s="279">
        <v>6280</v>
      </c>
      <c r="M30" s="279">
        <v>6334</v>
      </c>
      <c r="N30" s="279">
        <v>6648</v>
      </c>
      <c r="O30" s="279">
        <v>5217</v>
      </c>
      <c r="P30" s="279">
        <v>5025</v>
      </c>
      <c r="Q30" s="279">
        <v>4876</v>
      </c>
      <c r="R30" s="279">
        <v>5399</v>
      </c>
      <c r="S30" s="279">
        <v>5729</v>
      </c>
      <c r="T30" s="279">
        <v>4652</v>
      </c>
      <c r="U30" s="279">
        <v>4839</v>
      </c>
      <c r="V30" s="279">
        <v>3686</v>
      </c>
      <c r="W30" s="279">
        <v>3939</v>
      </c>
      <c r="X30" s="279">
        <v>3728</v>
      </c>
      <c r="Y30" s="279">
        <v>3857</v>
      </c>
      <c r="Z30" s="279">
        <v>4056</v>
      </c>
      <c r="AA30" s="279">
        <v>3816</v>
      </c>
      <c r="AB30" s="279">
        <v>3815</v>
      </c>
      <c r="AC30" s="279">
        <v>4007</v>
      </c>
      <c r="AD30" s="279">
        <v>3419</v>
      </c>
      <c r="AE30" s="279">
        <v>2905</v>
      </c>
      <c r="AF30" s="279">
        <v>2773</v>
      </c>
      <c r="AG30" s="279">
        <v>2863</v>
      </c>
      <c r="AH30" s="279">
        <v>3078</v>
      </c>
      <c r="AI30" s="597">
        <v>2983</v>
      </c>
      <c r="AJ30" s="597">
        <v>2124</v>
      </c>
    </row>
    <row r="31" spans="1:36" x14ac:dyDescent="0.25">
      <c r="A31" s="14" t="s">
        <v>447</v>
      </c>
      <c r="B31" s="278">
        <v>0</v>
      </c>
      <c r="C31" s="278">
        <v>0</v>
      </c>
      <c r="D31" s="278"/>
      <c r="E31" s="278"/>
      <c r="F31" s="278"/>
      <c r="G31" s="278"/>
      <c r="H31" s="278">
        <v>0</v>
      </c>
      <c r="I31" s="278"/>
      <c r="J31" s="278"/>
      <c r="K31" s="278">
        <v>0</v>
      </c>
      <c r="L31" s="278">
        <v>0</v>
      </c>
      <c r="M31" s="278">
        <v>0</v>
      </c>
      <c r="N31" s="278">
        <v>0</v>
      </c>
      <c r="O31" s="278">
        <v>1</v>
      </c>
      <c r="P31" s="278">
        <v>1</v>
      </c>
      <c r="Q31" s="278">
        <v>1</v>
      </c>
      <c r="R31" s="278">
        <v>1</v>
      </c>
      <c r="S31" s="278">
        <v>1</v>
      </c>
      <c r="T31" s="278">
        <v>3</v>
      </c>
      <c r="U31" s="278">
        <v>1</v>
      </c>
      <c r="V31" s="278">
        <v>1</v>
      </c>
      <c r="W31" s="278">
        <v>2</v>
      </c>
      <c r="X31" s="278">
        <v>1</v>
      </c>
      <c r="Y31" s="278">
        <v>1</v>
      </c>
      <c r="Z31" s="278">
        <v>2</v>
      </c>
      <c r="AA31" s="278">
        <v>1</v>
      </c>
      <c r="AB31" s="278">
        <v>1</v>
      </c>
      <c r="AC31" s="278">
        <v>3</v>
      </c>
      <c r="AD31" s="278">
        <v>3</v>
      </c>
      <c r="AE31" s="278">
        <v>4</v>
      </c>
      <c r="AF31" s="278">
        <v>4</v>
      </c>
      <c r="AG31" s="278">
        <v>4</v>
      </c>
      <c r="AH31" s="278">
        <v>5</v>
      </c>
      <c r="AI31" s="537">
        <v>4</v>
      </c>
      <c r="AJ31" s="537">
        <v>4</v>
      </c>
    </row>
    <row r="32" spans="1:36" x14ac:dyDescent="0.25">
      <c r="A32" s="262" t="s">
        <v>257</v>
      </c>
      <c r="B32" s="279">
        <v>3304</v>
      </c>
      <c r="C32" s="279">
        <v>3310</v>
      </c>
      <c r="D32" s="279"/>
      <c r="E32" s="279"/>
      <c r="F32" s="279"/>
      <c r="G32" s="279"/>
      <c r="H32" s="279">
        <v>2738</v>
      </c>
      <c r="I32" s="279"/>
      <c r="J32" s="279"/>
      <c r="K32" s="279">
        <v>2567</v>
      </c>
      <c r="L32" s="279">
        <v>2708</v>
      </c>
      <c r="M32" s="279">
        <v>2321</v>
      </c>
      <c r="N32" s="279">
        <v>2276</v>
      </c>
      <c r="O32" s="279">
        <v>1394</v>
      </c>
      <c r="P32" s="279">
        <v>1446</v>
      </c>
      <c r="Q32" s="279">
        <v>1532</v>
      </c>
      <c r="R32" s="279">
        <v>2000</v>
      </c>
      <c r="S32" s="279">
        <v>1956</v>
      </c>
      <c r="T32" s="279">
        <v>2045</v>
      </c>
      <c r="U32" s="279">
        <v>1721</v>
      </c>
      <c r="V32" s="279">
        <v>1148</v>
      </c>
      <c r="W32" s="279">
        <v>1358</v>
      </c>
      <c r="X32" s="279">
        <v>1426</v>
      </c>
      <c r="Y32" s="279">
        <v>1357</v>
      </c>
      <c r="Z32" s="279">
        <v>1430</v>
      </c>
      <c r="AA32" s="279">
        <v>1576</v>
      </c>
      <c r="AB32" s="279">
        <v>1597</v>
      </c>
      <c r="AC32" s="279">
        <v>1393</v>
      </c>
      <c r="AD32" s="279">
        <v>1448</v>
      </c>
      <c r="AE32" s="279">
        <v>1373</v>
      </c>
      <c r="AF32" s="279">
        <v>1334</v>
      </c>
      <c r="AG32" s="279">
        <v>1214</v>
      </c>
      <c r="AH32" s="279">
        <v>1246</v>
      </c>
      <c r="AI32" s="597">
        <v>1180</v>
      </c>
      <c r="AJ32" s="597">
        <v>1127</v>
      </c>
    </row>
    <row r="33" spans="1:36" x14ac:dyDescent="0.25">
      <c r="A33" s="14" t="s">
        <v>187</v>
      </c>
      <c r="B33" s="278">
        <v>2643</v>
      </c>
      <c r="C33" s="278">
        <v>2643</v>
      </c>
      <c r="D33" s="278"/>
      <c r="E33" s="278"/>
      <c r="F33" s="278"/>
      <c r="G33" s="278"/>
      <c r="H33" s="278">
        <v>2421</v>
      </c>
      <c r="I33" s="278"/>
      <c r="J33" s="278"/>
      <c r="K33" s="278">
        <v>2249</v>
      </c>
      <c r="L33" s="278">
        <v>2219</v>
      </c>
      <c r="M33" s="278">
        <v>2187</v>
      </c>
      <c r="N33" s="278">
        <v>2175</v>
      </c>
      <c r="O33" s="278">
        <v>2161</v>
      </c>
      <c r="P33" s="278">
        <v>2128</v>
      </c>
      <c r="Q33" s="278">
        <v>2131</v>
      </c>
      <c r="R33" s="278">
        <v>2143</v>
      </c>
      <c r="S33" s="278">
        <v>2147</v>
      </c>
      <c r="T33" s="278">
        <v>2172</v>
      </c>
      <c r="U33" s="278">
        <v>2182</v>
      </c>
      <c r="V33" s="278">
        <v>2242</v>
      </c>
      <c r="W33" s="278">
        <v>2262</v>
      </c>
      <c r="X33" s="278">
        <v>2247</v>
      </c>
      <c r="Y33" s="278">
        <v>2390</v>
      </c>
      <c r="Z33" s="278">
        <v>2195</v>
      </c>
      <c r="AA33" s="278">
        <v>2196</v>
      </c>
      <c r="AB33" s="278">
        <v>2198</v>
      </c>
      <c r="AC33" s="278">
        <v>2207</v>
      </c>
      <c r="AD33" s="278">
        <v>2180</v>
      </c>
      <c r="AE33" s="278">
        <v>2170</v>
      </c>
      <c r="AF33" s="278">
        <v>2135</v>
      </c>
      <c r="AG33" s="278">
        <v>2171</v>
      </c>
      <c r="AH33" s="278">
        <v>2176</v>
      </c>
      <c r="AI33" s="537">
        <v>2145</v>
      </c>
      <c r="AJ33" s="537">
        <v>2149</v>
      </c>
    </row>
    <row r="34" spans="1:36" x14ac:dyDescent="0.25">
      <c r="A34" s="262" t="s">
        <v>243</v>
      </c>
      <c r="B34" s="279">
        <v>1956</v>
      </c>
      <c r="C34" s="279">
        <v>1956</v>
      </c>
      <c r="D34" s="279"/>
      <c r="E34" s="279"/>
      <c r="F34" s="279"/>
      <c r="G34" s="279"/>
      <c r="H34" s="279">
        <v>2141</v>
      </c>
      <c r="I34" s="279"/>
      <c r="J34" s="279"/>
      <c r="K34" s="279">
        <v>2269</v>
      </c>
      <c r="L34" s="279">
        <v>2286</v>
      </c>
      <c r="M34" s="279">
        <v>2287</v>
      </c>
      <c r="N34" s="279">
        <v>2271</v>
      </c>
      <c r="O34" s="279">
        <v>2288</v>
      </c>
      <c r="P34" s="279">
        <v>2282</v>
      </c>
      <c r="Q34" s="279">
        <v>2264</v>
      </c>
      <c r="R34" s="279">
        <v>2240</v>
      </c>
      <c r="S34" s="279">
        <v>2206</v>
      </c>
      <c r="T34" s="279">
        <v>2166</v>
      </c>
      <c r="U34" s="279">
        <v>2113</v>
      </c>
      <c r="V34" s="279">
        <v>1873</v>
      </c>
      <c r="W34" s="279">
        <v>1526</v>
      </c>
      <c r="X34" s="279">
        <v>1454</v>
      </c>
      <c r="Y34" s="279">
        <v>1361</v>
      </c>
      <c r="Z34" s="279">
        <v>1239</v>
      </c>
      <c r="AA34" s="279">
        <v>847</v>
      </c>
      <c r="AB34" s="279">
        <v>953</v>
      </c>
      <c r="AC34" s="279">
        <v>895</v>
      </c>
      <c r="AD34" s="279">
        <v>809</v>
      </c>
      <c r="AE34" s="279">
        <v>890</v>
      </c>
      <c r="AF34" s="279">
        <v>869</v>
      </c>
      <c r="AG34" s="279">
        <v>846</v>
      </c>
      <c r="AH34" s="279">
        <v>833</v>
      </c>
      <c r="AI34" s="597">
        <v>788</v>
      </c>
      <c r="AJ34" s="597">
        <v>763</v>
      </c>
    </row>
    <row r="35" spans="1:36" x14ac:dyDescent="0.25">
      <c r="A35" s="609" t="s">
        <v>66</v>
      </c>
      <c r="B35" s="611">
        <v>26577</v>
      </c>
      <c r="C35" s="611">
        <v>26565</v>
      </c>
      <c r="D35" s="611"/>
      <c r="E35" s="611"/>
      <c r="F35" s="611"/>
      <c r="G35" s="611"/>
      <c r="H35" s="611">
        <v>26635</v>
      </c>
      <c r="I35" s="611"/>
      <c r="J35" s="611"/>
      <c r="K35" s="611">
        <v>26302</v>
      </c>
      <c r="L35" s="611">
        <v>26678</v>
      </c>
      <c r="M35" s="611">
        <v>26225</v>
      </c>
      <c r="N35" s="611">
        <v>26592</v>
      </c>
      <c r="O35" s="611">
        <v>24419</v>
      </c>
      <c r="P35" s="611">
        <v>24502</v>
      </c>
      <c r="Q35" s="611">
        <v>24419</v>
      </c>
      <c r="R35" s="611">
        <v>25395</v>
      </c>
      <c r="S35" s="611">
        <v>25764</v>
      </c>
      <c r="T35" s="611">
        <v>24645</v>
      </c>
      <c r="U35" s="611">
        <v>24385</v>
      </c>
      <c r="V35" s="611">
        <v>22458</v>
      </c>
      <c r="W35" s="611">
        <v>23047</v>
      </c>
      <c r="X35" s="611">
        <v>22071</v>
      </c>
      <c r="Y35" s="611">
        <v>22315</v>
      </c>
      <c r="Z35" s="611">
        <v>22499</v>
      </c>
      <c r="AA35" s="611">
        <v>21647</v>
      </c>
      <c r="AB35" s="611">
        <v>22042</v>
      </c>
      <c r="AC35" s="611">
        <v>22218</v>
      </c>
      <c r="AD35" s="611">
        <v>21563</v>
      </c>
      <c r="AE35" s="611">
        <v>21033</v>
      </c>
      <c r="AF35" s="611">
        <v>20577</v>
      </c>
      <c r="AG35" s="611">
        <v>19863</v>
      </c>
      <c r="AH35" s="611">
        <v>20565</v>
      </c>
      <c r="AI35" s="612">
        <v>19606</v>
      </c>
      <c r="AJ35" s="612">
        <v>18212</v>
      </c>
    </row>
    <row r="36" spans="1:36" x14ac:dyDescent="0.25">
      <c r="A36" s="8"/>
      <c r="B36" s="8"/>
      <c r="C36" s="8"/>
      <c r="D36" s="8"/>
      <c r="E36" s="8"/>
      <c r="F36" s="8"/>
      <c r="G36" s="8"/>
      <c r="H36" s="8"/>
      <c r="I36" s="8"/>
      <c r="J36" s="8"/>
      <c r="K36" s="8"/>
      <c r="L36" s="8"/>
      <c r="M36" s="8"/>
      <c r="N36" s="8"/>
      <c r="O36" s="8"/>
      <c r="P36" s="8"/>
      <c r="Q36" s="8"/>
      <c r="R36" s="8"/>
      <c r="S36" s="8"/>
      <c r="T36" s="8"/>
      <c r="U36" s="8"/>
      <c r="V36" s="8"/>
    </row>
    <row r="37" spans="1:36" ht="13.8" x14ac:dyDescent="0.3">
      <c r="A37" s="14" t="s">
        <v>560</v>
      </c>
      <c r="B37" s="25"/>
      <c r="C37" s="25"/>
      <c r="D37" s="25"/>
      <c r="E37" s="25"/>
      <c r="F37" s="25"/>
      <c r="G37" s="25"/>
      <c r="H37" s="25"/>
      <c r="I37" s="25"/>
      <c r="J37" s="25"/>
      <c r="K37" s="25"/>
      <c r="L37" s="25"/>
      <c r="M37" s="25"/>
      <c r="N37" s="25"/>
      <c r="O37" s="25"/>
      <c r="P37" s="25"/>
      <c r="Q37" s="25"/>
      <c r="R37" s="25"/>
      <c r="S37" s="25"/>
      <c r="T37" s="25"/>
      <c r="U37" s="25"/>
      <c r="V37" s="25"/>
    </row>
    <row r="38" spans="1:36" ht="13.8" x14ac:dyDescent="0.3">
      <c r="A38" s="31" t="s">
        <v>219</v>
      </c>
      <c r="B38" s="25"/>
      <c r="C38" s="25"/>
      <c r="D38" s="25"/>
      <c r="E38" s="25"/>
      <c r="F38" s="25"/>
      <c r="G38" s="25"/>
      <c r="H38" s="25"/>
      <c r="I38" s="25"/>
      <c r="J38" s="25"/>
      <c r="K38" s="25"/>
      <c r="L38" s="25"/>
      <c r="M38" s="25"/>
      <c r="N38" s="25"/>
      <c r="O38" s="25"/>
      <c r="P38" s="25"/>
      <c r="Q38" s="25"/>
      <c r="R38" s="25"/>
      <c r="S38" s="25"/>
      <c r="T38" s="25"/>
      <c r="U38" s="25"/>
      <c r="V38" s="25"/>
    </row>
    <row r="40" spans="1:36" x14ac:dyDescent="0.25">
      <c r="A40" s="8" t="s">
        <v>209</v>
      </c>
      <c r="B40" s="8"/>
      <c r="C40" s="8"/>
      <c r="D40" s="8"/>
      <c r="E40" s="8"/>
      <c r="F40" s="8"/>
      <c r="G40" s="8"/>
      <c r="H40" s="8"/>
      <c r="I40" s="8"/>
      <c r="J40" s="8"/>
      <c r="K40" s="8"/>
      <c r="L40" s="8"/>
      <c r="M40" s="8"/>
      <c r="N40" s="8"/>
      <c r="O40" s="8"/>
    </row>
    <row r="43" spans="1:36" ht="15.6" x14ac:dyDescent="0.25">
      <c r="A43" s="163" t="s">
        <v>556</v>
      </c>
    </row>
    <row r="65" spans="1:1" x14ac:dyDescent="0.25">
      <c r="A65" t="s">
        <v>428</v>
      </c>
    </row>
  </sheetData>
  <mergeCells count="5">
    <mergeCell ref="A7:S7"/>
    <mergeCell ref="D3:G3"/>
    <mergeCell ref="D4:G4"/>
    <mergeCell ref="I3:J3"/>
    <mergeCell ref="I4:J4"/>
  </mergeCells>
  <phoneticPr fontId="28" type="noConversion"/>
  <hyperlinks>
    <hyperlink ref="AI1" location="Contents!A1" display="Return to contents" xr:uid="{00000000-0004-0000-0B00-000000000000}"/>
    <hyperlink ref="A38" r:id="rId1" xr:uid="{B9D4E577-2F4C-4A4A-83F2-09AF845F9CFE}"/>
  </hyperlinks>
  <pageMargins left="0.7" right="0.7" top="0.75" bottom="0.75" header="0.3" footer="0.3"/>
  <pageSetup paperSize="9" scale="42"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434"/>
  <sheetViews>
    <sheetView zoomScale="60" zoomScaleNormal="60" workbookViewId="0"/>
  </sheetViews>
  <sheetFormatPr defaultColWidth="8.5546875" defaultRowHeight="16.2" x14ac:dyDescent="0.4"/>
  <cols>
    <col min="1" max="4" width="12.44140625" style="343" customWidth="1"/>
    <col min="5" max="7" width="8.5546875" style="344"/>
    <col min="8" max="8" width="8.5546875" style="345"/>
    <col min="9" max="16384" width="8.5546875" style="344"/>
  </cols>
  <sheetData>
    <row r="1" spans="1:37" ht="16.8" x14ac:dyDescent="0.4">
      <c r="A1" s="508" t="s">
        <v>477</v>
      </c>
      <c r="I1" s="508" t="s">
        <v>478</v>
      </c>
      <c r="AK1" s="31" t="s">
        <v>81</v>
      </c>
    </row>
    <row r="3" spans="1:37" ht="54.6" x14ac:dyDescent="0.4">
      <c r="A3" s="509" t="s">
        <v>1</v>
      </c>
      <c r="B3" s="510" t="s">
        <v>250</v>
      </c>
      <c r="C3" s="511" t="s">
        <v>80</v>
      </c>
    </row>
    <row r="4" spans="1:37" x14ac:dyDescent="0.4">
      <c r="A4" s="343">
        <v>1844</v>
      </c>
      <c r="B4" s="512">
        <v>9.1573972602739691</v>
      </c>
    </row>
    <row r="5" spans="1:37" x14ac:dyDescent="0.4">
      <c r="A5" s="343">
        <v>1845</v>
      </c>
      <c r="B5" s="512">
        <v>9.0358516483516542</v>
      </c>
    </row>
    <row r="6" spans="1:37" x14ac:dyDescent="0.4">
      <c r="A6" s="343">
        <v>1846</v>
      </c>
      <c r="B6" s="512">
        <v>10.404945054945054</v>
      </c>
    </row>
    <row r="7" spans="1:37" x14ac:dyDescent="0.4">
      <c r="A7" s="343">
        <v>1847</v>
      </c>
      <c r="B7" s="512">
        <v>9.5661111111111108</v>
      </c>
    </row>
    <row r="8" spans="1:37" x14ac:dyDescent="0.4">
      <c r="A8" s="343">
        <v>1848</v>
      </c>
      <c r="B8" s="512">
        <v>9.2249311294765839</v>
      </c>
    </row>
    <row r="9" spans="1:37" x14ac:dyDescent="0.4">
      <c r="A9" s="343">
        <v>1849</v>
      </c>
      <c r="B9" s="512">
        <v>9.4366758241758237</v>
      </c>
    </row>
    <row r="10" spans="1:37" x14ac:dyDescent="0.4">
      <c r="A10" s="343">
        <v>1850</v>
      </c>
      <c r="B10" s="512">
        <v>9.700413223140492</v>
      </c>
    </row>
    <row r="11" spans="1:37" x14ac:dyDescent="0.4">
      <c r="A11" s="343">
        <v>1851</v>
      </c>
      <c r="B11" s="512">
        <v>9.5575549450549477</v>
      </c>
    </row>
    <row r="12" spans="1:37" x14ac:dyDescent="0.4">
      <c r="A12" s="343">
        <v>1852</v>
      </c>
      <c r="B12" s="512">
        <v>9.6493093922651934</v>
      </c>
    </row>
    <row r="13" spans="1:37" x14ac:dyDescent="0.4">
      <c r="A13" s="343">
        <v>1853</v>
      </c>
      <c r="B13" s="512">
        <v>8.7786301369863082</v>
      </c>
      <c r="C13" s="512">
        <v>9.4511819725781141</v>
      </c>
      <c r="D13" s="512"/>
    </row>
    <row r="14" spans="1:37" x14ac:dyDescent="0.4">
      <c r="A14" s="343">
        <v>1854</v>
      </c>
      <c r="B14" s="512">
        <v>9.4261643835616411</v>
      </c>
      <c r="C14" s="512">
        <v>9.4780586849068804</v>
      </c>
      <c r="D14" s="512"/>
    </row>
    <row r="15" spans="1:37" x14ac:dyDescent="0.4">
      <c r="A15" s="343">
        <v>1855</v>
      </c>
      <c r="B15" s="512">
        <v>8.7563013698630101</v>
      </c>
      <c r="C15" s="512">
        <v>9.4501036570580172</v>
      </c>
      <c r="D15" s="512"/>
    </row>
    <row r="16" spans="1:37" x14ac:dyDescent="0.4">
      <c r="A16" s="343">
        <v>1856</v>
      </c>
      <c r="B16" s="512">
        <v>9.4564207650273211</v>
      </c>
      <c r="C16" s="512">
        <v>9.3552512280662423</v>
      </c>
      <c r="D16" s="512"/>
    </row>
    <row r="17" spans="1:4" x14ac:dyDescent="0.4">
      <c r="A17" s="343">
        <v>1857</v>
      </c>
      <c r="B17" s="512">
        <v>10.262499999999998</v>
      </c>
      <c r="C17" s="512">
        <v>9.4248901169551331</v>
      </c>
      <c r="D17" s="512"/>
    </row>
    <row r="18" spans="1:4" x14ac:dyDescent="0.4">
      <c r="A18" s="343">
        <v>1858</v>
      </c>
      <c r="B18" s="512">
        <v>9.6078082191780769</v>
      </c>
      <c r="C18" s="512">
        <v>9.4631778259252819</v>
      </c>
      <c r="D18" s="512"/>
    </row>
    <row r="19" spans="1:4" x14ac:dyDescent="0.4">
      <c r="A19" s="343">
        <v>1859</v>
      </c>
      <c r="B19" s="512">
        <v>9.6840659340659307</v>
      </c>
      <c r="C19" s="512">
        <v>9.4879168369142928</v>
      </c>
      <c r="D19" s="512"/>
    </row>
    <row r="20" spans="1:4" x14ac:dyDescent="0.4">
      <c r="A20" s="343">
        <v>1860</v>
      </c>
      <c r="B20" s="512">
        <v>8.0845205479451998</v>
      </c>
      <c r="C20" s="512">
        <v>9.3263275693947634</v>
      </c>
      <c r="D20" s="512"/>
    </row>
    <row r="21" spans="1:4" x14ac:dyDescent="0.4">
      <c r="A21" s="343">
        <v>1861</v>
      </c>
      <c r="B21" s="512">
        <v>9.3756868131868139</v>
      </c>
      <c r="C21" s="512">
        <v>9.3081407562079495</v>
      </c>
      <c r="D21" s="512"/>
    </row>
    <row r="22" spans="1:4" x14ac:dyDescent="0.4">
      <c r="A22" s="343">
        <v>1862</v>
      </c>
      <c r="B22" s="512">
        <v>8.7962912087912155</v>
      </c>
      <c r="C22" s="512">
        <v>9.2228389378605513</v>
      </c>
      <c r="D22" s="512"/>
    </row>
    <row r="23" spans="1:4" x14ac:dyDescent="0.4">
      <c r="A23" s="343">
        <v>1863</v>
      </c>
      <c r="B23" s="512">
        <v>9.240684931506852</v>
      </c>
      <c r="C23" s="512">
        <v>9.2690444173126068</v>
      </c>
      <c r="D23" s="512"/>
    </row>
    <row r="24" spans="1:4" x14ac:dyDescent="0.4">
      <c r="A24" s="343">
        <v>1864</v>
      </c>
      <c r="B24" s="512">
        <v>8.7045081967213118</v>
      </c>
      <c r="C24" s="512">
        <v>9.1968787986285729</v>
      </c>
      <c r="D24" s="512"/>
    </row>
    <row r="25" spans="1:4" x14ac:dyDescent="0.4">
      <c r="A25" s="343">
        <v>1865</v>
      </c>
      <c r="B25" s="512">
        <v>9.5138356164383548</v>
      </c>
      <c r="C25" s="512">
        <v>9.2726322232861076</v>
      </c>
      <c r="D25" s="512"/>
    </row>
    <row r="26" spans="1:4" x14ac:dyDescent="0.4">
      <c r="A26" s="343">
        <v>1866</v>
      </c>
      <c r="B26" s="512">
        <v>8.9747945205479471</v>
      </c>
      <c r="C26" s="512">
        <v>9.2244695988381693</v>
      </c>
      <c r="D26" s="512"/>
    </row>
    <row r="27" spans="1:4" x14ac:dyDescent="0.4">
      <c r="A27" s="343">
        <v>1867</v>
      </c>
      <c r="B27" s="512">
        <v>8.8647945205479459</v>
      </c>
      <c r="C27" s="512">
        <v>9.084699050892965</v>
      </c>
      <c r="D27" s="512"/>
    </row>
    <row r="28" spans="1:4" x14ac:dyDescent="0.4">
      <c r="A28" s="343">
        <v>1868</v>
      </c>
      <c r="B28" s="512">
        <v>9.725409836065575</v>
      </c>
      <c r="C28" s="512">
        <v>9.096459212581717</v>
      </c>
      <c r="D28" s="512"/>
    </row>
    <row r="29" spans="1:4" x14ac:dyDescent="0.4">
      <c r="A29" s="343">
        <v>1869</v>
      </c>
      <c r="B29" s="512">
        <v>9.2215068493150714</v>
      </c>
      <c r="C29" s="512">
        <v>9.0502033041066294</v>
      </c>
      <c r="D29" s="512"/>
    </row>
    <row r="30" spans="1:4" x14ac:dyDescent="0.4">
      <c r="A30" s="343">
        <v>1870</v>
      </c>
      <c r="B30" s="512">
        <v>8.989697802197794</v>
      </c>
      <c r="C30" s="512">
        <v>9.140721029531889</v>
      </c>
      <c r="D30" s="512"/>
    </row>
    <row r="31" spans="1:4" x14ac:dyDescent="0.4">
      <c r="A31" s="343">
        <v>1871</v>
      </c>
      <c r="B31" s="512">
        <v>9.2457534246575364</v>
      </c>
      <c r="C31" s="512">
        <v>9.1277276906789613</v>
      </c>
      <c r="D31" s="512"/>
    </row>
    <row r="32" spans="1:4" x14ac:dyDescent="0.4">
      <c r="A32" s="343">
        <v>1872</v>
      </c>
      <c r="B32" s="512">
        <v>8.8587671232876737</v>
      </c>
      <c r="C32" s="512">
        <v>9.1339752821286062</v>
      </c>
      <c r="D32" s="512"/>
    </row>
    <row r="33" spans="1:4" x14ac:dyDescent="0.4">
      <c r="A33" s="343">
        <v>1873</v>
      </c>
      <c r="B33" s="512">
        <v>8.6142857142857086</v>
      </c>
      <c r="C33" s="512">
        <v>9.0713353604064935</v>
      </c>
      <c r="D33" s="512"/>
    </row>
    <row r="34" spans="1:4" x14ac:dyDescent="0.4">
      <c r="A34" s="343">
        <v>1874</v>
      </c>
      <c r="B34" s="512">
        <v>8.9685439560439608</v>
      </c>
      <c r="C34" s="512">
        <v>9.0977389363387573</v>
      </c>
      <c r="D34" s="512"/>
    </row>
    <row r="35" spans="1:4" x14ac:dyDescent="0.4">
      <c r="A35" s="343">
        <v>1875</v>
      </c>
      <c r="B35" s="512">
        <v>9.0909589041095895</v>
      </c>
      <c r="C35" s="512">
        <v>9.0554512651058801</v>
      </c>
      <c r="D35" s="512"/>
    </row>
    <row r="36" spans="1:4" x14ac:dyDescent="0.4">
      <c r="A36" s="343">
        <v>1876</v>
      </c>
      <c r="B36" s="512">
        <v>8.9270083102493114</v>
      </c>
      <c r="C36" s="512">
        <v>9.0506726440760161</v>
      </c>
      <c r="D36" s="512"/>
    </row>
    <row r="37" spans="1:4" x14ac:dyDescent="0.4">
      <c r="A37" s="343">
        <v>1877</v>
      </c>
      <c r="B37" s="512">
        <v>8.5900000000000016</v>
      </c>
      <c r="C37" s="512">
        <v>9.0231931920212212</v>
      </c>
      <c r="D37" s="512"/>
    </row>
    <row r="38" spans="1:4" x14ac:dyDescent="0.4">
      <c r="A38" s="343">
        <v>1878</v>
      </c>
      <c r="B38" s="512">
        <v>8.8115068493150606</v>
      </c>
      <c r="C38" s="512">
        <v>8.9318028933461697</v>
      </c>
      <c r="D38" s="512"/>
    </row>
    <row r="39" spans="1:4" x14ac:dyDescent="0.4">
      <c r="A39" s="343">
        <v>1879</v>
      </c>
      <c r="B39" s="512">
        <v>7.3461643835616446</v>
      </c>
      <c r="C39" s="512">
        <v>8.7442686467708288</v>
      </c>
      <c r="D39" s="512"/>
    </row>
    <row r="40" spans="1:4" x14ac:dyDescent="0.4">
      <c r="A40" s="343">
        <v>1880</v>
      </c>
      <c r="B40" s="512">
        <v>8.857786885245897</v>
      </c>
      <c r="C40" s="512">
        <v>8.7310775550756397</v>
      </c>
      <c r="D40" s="512"/>
    </row>
    <row r="41" spans="1:4" x14ac:dyDescent="0.4">
      <c r="A41" s="343">
        <v>1881</v>
      </c>
      <c r="B41" s="512">
        <v>8.0579452054794558</v>
      </c>
      <c r="C41" s="512">
        <v>8.6122967331578302</v>
      </c>
      <c r="D41" s="512"/>
    </row>
    <row r="42" spans="1:4" x14ac:dyDescent="0.4">
      <c r="A42" s="343">
        <v>1882</v>
      </c>
      <c r="B42" s="512">
        <v>8.8515109890109915</v>
      </c>
      <c r="C42" s="512">
        <v>8.6115711197301614</v>
      </c>
      <c r="D42" s="512"/>
    </row>
    <row r="43" spans="1:4" x14ac:dyDescent="0.4">
      <c r="A43" s="343">
        <v>1883</v>
      </c>
      <c r="B43" s="512">
        <v>8.4064383561643812</v>
      </c>
      <c r="C43" s="512">
        <v>8.5907863839180294</v>
      </c>
      <c r="D43" s="512"/>
    </row>
    <row r="44" spans="1:4" x14ac:dyDescent="0.4">
      <c r="A44" s="343">
        <v>1884</v>
      </c>
      <c r="B44" s="512">
        <v>8.9491803278688487</v>
      </c>
      <c r="C44" s="512">
        <v>8.5888500211005177</v>
      </c>
      <c r="D44" s="512"/>
    </row>
    <row r="45" spans="1:4" x14ac:dyDescent="0.4">
      <c r="A45" s="343">
        <v>1885</v>
      </c>
      <c r="B45" s="512">
        <v>8.215890410958913</v>
      </c>
      <c r="C45" s="512">
        <v>8.5013431717854502</v>
      </c>
      <c r="D45" s="512"/>
    </row>
    <row r="46" spans="1:4" x14ac:dyDescent="0.4">
      <c r="A46" s="343">
        <v>1886</v>
      </c>
      <c r="B46" s="512">
        <v>8.1405479452054781</v>
      </c>
      <c r="C46" s="512">
        <v>8.4226971352810676</v>
      </c>
      <c r="D46" s="512"/>
    </row>
    <row r="47" spans="1:4" x14ac:dyDescent="0.4">
      <c r="A47" s="343">
        <v>1887</v>
      </c>
      <c r="B47" s="512">
        <v>8.5065753424657569</v>
      </c>
      <c r="C47" s="512">
        <v>8.4143546695276434</v>
      </c>
      <c r="D47" s="512"/>
    </row>
    <row r="48" spans="1:4" x14ac:dyDescent="0.4">
      <c r="A48" s="343">
        <v>1888</v>
      </c>
      <c r="B48" s="512">
        <v>8.2755464480874323</v>
      </c>
      <c r="C48" s="512">
        <v>8.360758629404879</v>
      </c>
      <c r="D48" s="512"/>
    </row>
    <row r="49" spans="1:4" x14ac:dyDescent="0.4">
      <c r="A49" s="343">
        <v>1889</v>
      </c>
      <c r="B49" s="512">
        <v>8.9763013698630143</v>
      </c>
      <c r="C49" s="512">
        <v>8.5237723280350153</v>
      </c>
      <c r="D49" s="512"/>
    </row>
    <row r="50" spans="1:4" x14ac:dyDescent="0.4">
      <c r="A50" s="343">
        <v>1890</v>
      </c>
      <c r="B50" s="512">
        <v>8.9386301369862995</v>
      </c>
      <c r="C50" s="512">
        <v>8.5318566532090578</v>
      </c>
      <c r="D50" s="512"/>
    </row>
    <row r="51" spans="1:4" x14ac:dyDescent="0.4">
      <c r="A51" s="343">
        <v>1891</v>
      </c>
      <c r="B51" s="512">
        <v>8.5226027397260307</v>
      </c>
      <c r="C51" s="512">
        <v>8.5783224066337134</v>
      </c>
      <c r="D51" s="512"/>
    </row>
    <row r="52" spans="1:4" x14ac:dyDescent="0.4">
      <c r="A52" s="343">
        <v>1892</v>
      </c>
      <c r="B52" s="512">
        <v>7.8898907103825122</v>
      </c>
      <c r="C52" s="512">
        <v>8.4821603787708675</v>
      </c>
      <c r="D52" s="512"/>
    </row>
    <row r="53" spans="1:4" x14ac:dyDescent="0.4">
      <c r="A53" s="343">
        <v>1893</v>
      </c>
      <c r="B53" s="512">
        <v>9.5060273972602758</v>
      </c>
      <c r="C53" s="512">
        <v>8.5921192828804571</v>
      </c>
      <c r="D53" s="512"/>
    </row>
    <row r="54" spans="1:4" x14ac:dyDescent="0.4">
      <c r="A54" s="343">
        <v>1894</v>
      </c>
      <c r="B54" s="512">
        <v>8.7586301369862998</v>
      </c>
      <c r="C54" s="512">
        <v>8.573064263792201</v>
      </c>
      <c r="D54" s="512"/>
    </row>
    <row r="55" spans="1:4" x14ac:dyDescent="0.4">
      <c r="A55" s="343">
        <v>1895</v>
      </c>
      <c r="B55" s="512">
        <v>8.2201369863013785</v>
      </c>
      <c r="C55" s="512">
        <v>8.5734889213264474</v>
      </c>
      <c r="D55" s="512"/>
    </row>
    <row r="56" spans="1:4" x14ac:dyDescent="0.4">
      <c r="A56" s="343">
        <v>1896</v>
      </c>
      <c r="B56" s="512">
        <v>9.0275956284153001</v>
      </c>
      <c r="C56" s="512">
        <v>8.662193689647431</v>
      </c>
      <c r="D56" s="512"/>
    </row>
    <row r="57" spans="1:4" x14ac:dyDescent="0.4">
      <c r="A57" s="343">
        <v>1897</v>
      </c>
      <c r="B57" s="512">
        <v>8.9386301369862995</v>
      </c>
      <c r="C57" s="512">
        <v>8.7053991690994845</v>
      </c>
      <c r="D57" s="512"/>
    </row>
    <row r="58" spans="1:4" x14ac:dyDescent="0.4">
      <c r="A58" s="343">
        <v>1898</v>
      </c>
      <c r="B58" s="512">
        <v>9.60109589041096</v>
      </c>
      <c r="C58" s="512">
        <v>8.8379541133318362</v>
      </c>
      <c r="D58" s="512"/>
    </row>
    <row r="59" spans="1:4" x14ac:dyDescent="0.4">
      <c r="A59" s="343">
        <v>1899</v>
      </c>
      <c r="B59" s="512">
        <v>9.4686301369863077</v>
      </c>
      <c r="C59" s="512">
        <v>8.8871869900441656</v>
      </c>
      <c r="D59" s="512"/>
    </row>
    <row r="60" spans="1:4" x14ac:dyDescent="0.4">
      <c r="A60" s="343">
        <v>1900</v>
      </c>
      <c r="B60" s="512">
        <v>9.0812328767123347</v>
      </c>
      <c r="C60" s="512">
        <v>8.9014472640167686</v>
      </c>
      <c r="D60" s="512"/>
    </row>
    <row r="61" spans="1:4" x14ac:dyDescent="0.4">
      <c r="A61" s="343">
        <v>1901</v>
      </c>
      <c r="B61" s="512">
        <v>8.9334246575342391</v>
      </c>
      <c r="C61" s="512">
        <v>8.9425294557975921</v>
      </c>
      <c r="D61" s="512"/>
    </row>
    <row r="62" spans="1:4" x14ac:dyDescent="0.4">
      <c r="A62" s="343">
        <v>1902</v>
      </c>
      <c r="B62" s="512">
        <v>8.7260273972602693</v>
      </c>
      <c r="C62" s="512">
        <v>9.0261431244853654</v>
      </c>
      <c r="D62" s="512"/>
    </row>
    <row r="63" spans="1:4" x14ac:dyDescent="0.4">
      <c r="A63" s="343">
        <v>1903</v>
      </c>
      <c r="B63" s="512">
        <v>8.8523287671232875</v>
      </c>
      <c r="C63" s="512">
        <v>8.9607732614716671</v>
      </c>
      <c r="D63" s="512"/>
    </row>
    <row r="64" spans="1:4" x14ac:dyDescent="0.4">
      <c r="A64" s="343">
        <v>1904</v>
      </c>
      <c r="B64" s="512">
        <v>8.826366120218573</v>
      </c>
      <c r="C64" s="512">
        <v>8.9675468597948935</v>
      </c>
      <c r="D64" s="512"/>
    </row>
    <row r="65" spans="1:4" x14ac:dyDescent="0.4">
      <c r="A65" s="343">
        <v>1905</v>
      </c>
      <c r="B65" s="512">
        <v>9.108082191780829</v>
      </c>
      <c r="C65" s="512">
        <v>9.0563413803428396</v>
      </c>
      <c r="D65" s="512"/>
    </row>
    <row r="66" spans="1:4" x14ac:dyDescent="0.4">
      <c r="A66" s="343">
        <v>1906</v>
      </c>
      <c r="B66" s="512">
        <v>9.0590410958904144</v>
      </c>
      <c r="C66" s="512">
        <v>9.0594859270903498</v>
      </c>
      <c r="D66" s="512"/>
    </row>
    <row r="67" spans="1:4" x14ac:dyDescent="0.4">
      <c r="A67" s="343">
        <v>1907</v>
      </c>
      <c r="B67" s="512">
        <v>8.714657534246566</v>
      </c>
      <c r="C67" s="512">
        <v>9.037088666816377</v>
      </c>
      <c r="D67" s="512"/>
    </row>
    <row r="68" spans="1:4" x14ac:dyDescent="0.4">
      <c r="A68" s="343">
        <v>1908</v>
      </c>
      <c r="B68" s="512">
        <v>9.4258196721311478</v>
      </c>
      <c r="C68" s="512">
        <v>9.0195610449883965</v>
      </c>
      <c r="D68" s="512"/>
    </row>
    <row r="69" spans="1:4" x14ac:dyDescent="0.4">
      <c r="A69" s="343">
        <v>1909</v>
      </c>
      <c r="B69" s="512">
        <v>8.4449315068493185</v>
      </c>
      <c r="C69" s="512">
        <v>8.9171911819746974</v>
      </c>
      <c r="D69" s="512"/>
    </row>
    <row r="70" spans="1:4" x14ac:dyDescent="0.4">
      <c r="A70" s="343">
        <v>1910</v>
      </c>
      <c r="B70" s="512">
        <v>8.9984931506849293</v>
      </c>
      <c r="C70" s="512">
        <v>8.9089172093719586</v>
      </c>
      <c r="D70" s="512"/>
    </row>
    <row r="71" spans="1:4" x14ac:dyDescent="0.4">
      <c r="A71" s="343">
        <v>1911</v>
      </c>
      <c r="B71" s="512">
        <v>9.381917808219189</v>
      </c>
      <c r="C71" s="512">
        <v>8.9537665244404536</v>
      </c>
      <c r="D71" s="512"/>
    </row>
    <row r="72" spans="1:4" x14ac:dyDescent="0.4">
      <c r="A72" s="343">
        <v>1912</v>
      </c>
      <c r="B72" s="512">
        <v>8.7868852459016473</v>
      </c>
      <c r="C72" s="512">
        <v>8.9598523093045905</v>
      </c>
      <c r="D72" s="512"/>
    </row>
    <row r="73" spans="1:4" x14ac:dyDescent="0.4">
      <c r="A73" s="343">
        <v>1913</v>
      </c>
      <c r="B73" s="512">
        <v>9.1717808219178103</v>
      </c>
      <c r="C73" s="512">
        <v>8.991797514784043</v>
      </c>
      <c r="D73" s="512"/>
    </row>
    <row r="74" spans="1:4" x14ac:dyDescent="0.4">
      <c r="A74" s="343">
        <v>1914</v>
      </c>
      <c r="B74" s="512">
        <v>9.3997260273972589</v>
      </c>
      <c r="C74" s="512">
        <v>9.04913350550191</v>
      </c>
      <c r="D74" s="512"/>
    </row>
    <row r="75" spans="1:4" x14ac:dyDescent="0.4">
      <c r="A75" s="343">
        <v>1915</v>
      </c>
      <c r="B75" s="512">
        <v>8.5843835616438273</v>
      </c>
      <c r="C75" s="512">
        <v>8.9967636424882116</v>
      </c>
      <c r="D75" s="512"/>
    </row>
    <row r="76" spans="1:4" x14ac:dyDescent="0.4">
      <c r="A76" s="343">
        <v>1916</v>
      </c>
      <c r="B76" s="512">
        <v>9.0788251366120161</v>
      </c>
      <c r="C76" s="512">
        <v>8.9987420465603698</v>
      </c>
      <c r="D76" s="512"/>
    </row>
    <row r="77" spans="1:4" x14ac:dyDescent="0.4">
      <c r="A77" s="343">
        <v>1917</v>
      </c>
      <c r="B77" s="512">
        <v>8.5894520547945188</v>
      </c>
      <c r="C77" s="512">
        <v>8.9862214986151656</v>
      </c>
      <c r="D77" s="512"/>
    </row>
    <row r="78" spans="1:4" x14ac:dyDescent="0.4">
      <c r="A78" s="343">
        <v>1918</v>
      </c>
      <c r="B78" s="512">
        <v>9.2401369863013603</v>
      </c>
      <c r="C78" s="512">
        <v>8.9676532300321874</v>
      </c>
      <c r="D78" s="512"/>
    </row>
    <row r="79" spans="1:4" x14ac:dyDescent="0.4">
      <c r="A79" s="343">
        <v>1919</v>
      </c>
      <c r="B79" s="512">
        <v>8.5158904109589013</v>
      </c>
      <c r="C79" s="512">
        <v>8.9747491204431462</v>
      </c>
      <c r="D79" s="512"/>
    </row>
    <row r="80" spans="1:4" x14ac:dyDescent="0.4">
      <c r="A80" s="343">
        <v>1920</v>
      </c>
      <c r="B80" s="512">
        <v>9.351912568306016</v>
      </c>
      <c r="C80" s="512">
        <v>9.0100910622052552</v>
      </c>
      <c r="D80" s="512"/>
    </row>
    <row r="81" spans="1:4" x14ac:dyDescent="0.4">
      <c r="A81" s="343">
        <v>1921</v>
      </c>
      <c r="B81" s="512">
        <v>10.230547945205473</v>
      </c>
      <c r="C81" s="512">
        <v>9.0949540759038818</v>
      </c>
      <c r="D81" s="512"/>
    </row>
    <row r="82" spans="1:4" x14ac:dyDescent="0.4">
      <c r="A82" s="343">
        <v>1922</v>
      </c>
      <c r="B82" s="512">
        <v>8.5149315068493081</v>
      </c>
      <c r="C82" s="512">
        <v>9.067758701998649</v>
      </c>
      <c r="D82" s="512"/>
    </row>
    <row r="83" spans="1:4" x14ac:dyDescent="0.4">
      <c r="A83" s="343">
        <v>1923</v>
      </c>
      <c r="B83" s="512">
        <v>8.8464383561643842</v>
      </c>
      <c r="C83" s="512">
        <v>9.0352244554233074</v>
      </c>
      <c r="D83" s="512"/>
    </row>
    <row r="84" spans="1:4" x14ac:dyDescent="0.4">
      <c r="A84" s="343">
        <v>1924</v>
      </c>
      <c r="B84" s="512">
        <v>8.9770491803278727</v>
      </c>
      <c r="C84" s="512">
        <v>8.9929567707163667</v>
      </c>
      <c r="D84" s="512"/>
    </row>
    <row r="85" spans="1:4" x14ac:dyDescent="0.4">
      <c r="A85" s="343">
        <v>1925</v>
      </c>
      <c r="B85" s="512">
        <v>8.8371232876712362</v>
      </c>
      <c r="C85" s="512">
        <v>9.0182307433191085</v>
      </c>
      <c r="D85" s="512"/>
    </row>
    <row r="86" spans="1:4" x14ac:dyDescent="0.4">
      <c r="A86" s="343">
        <v>1926</v>
      </c>
      <c r="B86" s="512">
        <v>9.3723287671232907</v>
      </c>
      <c r="C86" s="512">
        <v>9.0475811063702345</v>
      </c>
      <c r="D86" s="512"/>
    </row>
    <row r="87" spans="1:4" x14ac:dyDescent="0.4">
      <c r="A87" s="343">
        <v>1927</v>
      </c>
      <c r="B87" s="512">
        <v>8.9515068493150647</v>
      </c>
      <c r="C87" s="512">
        <v>9.0837865858222919</v>
      </c>
      <c r="D87" s="512"/>
    </row>
    <row r="88" spans="1:4" x14ac:dyDescent="0.4">
      <c r="A88" s="343">
        <v>1928</v>
      </c>
      <c r="B88" s="512">
        <v>9.1378415300546347</v>
      </c>
      <c r="C88" s="512">
        <v>9.0735570401976169</v>
      </c>
      <c r="D88" s="512"/>
    </row>
    <row r="89" spans="1:4" x14ac:dyDescent="0.4">
      <c r="A89" s="343">
        <v>1929</v>
      </c>
      <c r="B89" s="512">
        <v>8.9136986301369845</v>
      </c>
      <c r="C89" s="512">
        <v>9.1133378621154257</v>
      </c>
      <c r="D89" s="512"/>
    </row>
    <row r="90" spans="1:4" x14ac:dyDescent="0.4">
      <c r="A90" s="343">
        <v>1930</v>
      </c>
      <c r="B90" s="512">
        <v>8.8641095890410906</v>
      </c>
      <c r="C90" s="512">
        <v>9.0645575641889344</v>
      </c>
      <c r="D90" s="512"/>
    </row>
    <row r="91" spans="1:4" x14ac:dyDescent="0.4">
      <c r="A91" s="343">
        <v>1931</v>
      </c>
      <c r="B91" s="512">
        <v>9.0004109589041068</v>
      </c>
      <c r="C91" s="512">
        <v>8.9415438655587991</v>
      </c>
      <c r="D91" s="512"/>
    </row>
    <row r="92" spans="1:4" x14ac:dyDescent="0.4">
      <c r="A92" s="343">
        <v>1932</v>
      </c>
      <c r="B92" s="512">
        <v>9.238661202185785</v>
      </c>
      <c r="C92" s="512">
        <v>9.013916835092445</v>
      </c>
      <c r="D92" s="512"/>
    </row>
    <row r="93" spans="1:4" x14ac:dyDescent="0.4">
      <c r="A93" s="343">
        <v>1933</v>
      </c>
      <c r="B93" s="512">
        <v>9.690136986301372</v>
      </c>
      <c r="C93" s="512">
        <v>9.0982866981061434</v>
      </c>
      <c r="D93" s="512"/>
    </row>
    <row r="94" spans="1:4" x14ac:dyDescent="0.4">
      <c r="A94" s="343">
        <v>1934</v>
      </c>
      <c r="B94" s="512">
        <v>9.6090410958904133</v>
      </c>
      <c r="C94" s="512">
        <v>9.1614858896623979</v>
      </c>
      <c r="D94" s="512"/>
    </row>
    <row r="95" spans="1:4" x14ac:dyDescent="0.4">
      <c r="A95" s="343">
        <v>1935</v>
      </c>
      <c r="B95" s="512">
        <v>9.237945205479452</v>
      </c>
      <c r="C95" s="512">
        <v>9.2015680814432184</v>
      </c>
      <c r="D95" s="512"/>
    </row>
    <row r="96" spans="1:4" x14ac:dyDescent="0.4">
      <c r="A96" s="343">
        <v>1936</v>
      </c>
      <c r="B96" s="512">
        <v>9.0954918032786907</v>
      </c>
      <c r="C96" s="512">
        <v>9.1738843850587592</v>
      </c>
      <c r="D96" s="512"/>
    </row>
    <row r="97" spans="1:4" x14ac:dyDescent="0.4">
      <c r="A97" s="343">
        <v>1937</v>
      </c>
      <c r="B97" s="512">
        <v>9.1457534246575385</v>
      </c>
      <c r="C97" s="512">
        <v>9.1933090425930075</v>
      </c>
      <c r="D97" s="512"/>
    </row>
    <row r="98" spans="1:4" x14ac:dyDescent="0.4">
      <c r="A98" s="343">
        <v>1938</v>
      </c>
      <c r="B98" s="512">
        <v>9.7006849315068457</v>
      </c>
      <c r="C98" s="512">
        <v>9.2495933827382277</v>
      </c>
      <c r="D98" s="512"/>
    </row>
    <row r="99" spans="1:4" x14ac:dyDescent="0.4">
      <c r="A99" s="343">
        <v>1939</v>
      </c>
      <c r="B99" s="512">
        <v>9.3484931506849271</v>
      </c>
      <c r="C99" s="512">
        <v>9.2930728347930227</v>
      </c>
      <c r="D99" s="512"/>
    </row>
    <row r="100" spans="1:4" x14ac:dyDescent="0.4">
      <c r="A100" s="343">
        <v>1940</v>
      </c>
      <c r="B100" s="512">
        <v>9.187295081967207</v>
      </c>
      <c r="C100" s="512">
        <v>9.3253913840856342</v>
      </c>
      <c r="D100" s="512"/>
    </row>
    <row r="101" spans="1:4" x14ac:dyDescent="0.4">
      <c r="A101" s="343">
        <v>1941</v>
      </c>
      <c r="B101" s="512">
        <v>9.1286301369863008</v>
      </c>
      <c r="C101" s="512">
        <v>9.3382133018938536</v>
      </c>
      <c r="D101" s="512"/>
    </row>
    <row r="102" spans="1:4" x14ac:dyDescent="0.4">
      <c r="A102" s="343">
        <v>1942</v>
      </c>
      <c r="B102" s="512">
        <v>9.2191780821917781</v>
      </c>
      <c r="C102" s="512">
        <v>9.3362649898944525</v>
      </c>
      <c r="D102" s="512"/>
    </row>
    <row r="103" spans="1:4" x14ac:dyDescent="0.4">
      <c r="A103" s="343">
        <v>1943</v>
      </c>
      <c r="B103" s="512">
        <v>9.8447802197802243</v>
      </c>
      <c r="C103" s="512">
        <v>9.3517293132423376</v>
      </c>
      <c r="D103" s="512"/>
    </row>
    <row r="104" spans="1:4" x14ac:dyDescent="0.4">
      <c r="A104" s="343">
        <v>1944</v>
      </c>
      <c r="B104" s="512">
        <v>9.5490410958904111</v>
      </c>
      <c r="C104" s="512">
        <v>9.3457293132423374</v>
      </c>
      <c r="D104" s="512"/>
    </row>
    <row r="105" spans="1:4" x14ac:dyDescent="0.4">
      <c r="A105" s="343">
        <v>1945</v>
      </c>
      <c r="B105" s="512">
        <v>10.226986301369857</v>
      </c>
      <c r="C105" s="512">
        <v>9.4446334228313784</v>
      </c>
      <c r="D105" s="512"/>
    </row>
    <row r="106" spans="1:4" x14ac:dyDescent="0.4">
      <c r="A106" s="343">
        <v>1946</v>
      </c>
      <c r="B106" s="512">
        <v>9.1704109589041085</v>
      </c>
      <c r="C106" s="512">
        <v>9.4521253383939214</v>
      </c>
      <c r="D106" s="512"/>
    </row>
    <row r="107" spans="1:4" x14ac:dyDescent="0.4">
      <c r="A107" s="343">
        <v>1947</v>
      </c>
      <c r="B107" s="512">
        <v>9.1391780821917834</v>
      </c>
      <c r="C107" s="512">
        <v>9.4514678041473452</v>
      </c>
      <c r="D107" s="512"/>
    </row>
    <row r="108" spans="1:4" x14ac:dyDescent="0.4">
      <c r="A108" s="343">
        <v>1948</v>
      </c>
      <c r="B108" s="512">
        <v>9.6516393442622945</v>
      </c>
      <c r="C108" s="512">
        <v>9.4465632454228903</v>
      </c>
      <c r="D108" s="512"/>
    </row>
    <row r="109" spans="1:4" x14ac:dyDescent="0.4">
      <c r="A109" s="343">
        <v>1949</v>
      </c>
      <c r="B109" s="512">
        <v>10.274520547945199</v>
      </c>
      <c r="C109" s="512">
        <v>9.5391659851489159</v>
      </c>
      <c r="D109" s="512"/>
    </row>
    <row r="110" spans="1:4" x14ac:dyDescent="0.4">
      <c r="A110" s="343">
        <v>1950</v>
      </c>
      <c r="B110" s="512">
        <v>9.1280821917808215</v>
      </c>
      <c r="C110" s="512">
        <v>9.5332446961302786</v>
      </c>
      <c r="D110" s="512"/>
    </row>
    <row r="111" spans="1:4" x14ac:dyDescent="0.4">
      <c r="A111" s="343">
        <v>1951</v>
      </c>
      <c r="B111" s="512">
        <v>8.9150684931506916</v>
      </c>
      <c r="C111" s="512">
        <v>9.5118885317467168</v>
      </c>
      <c r="D111" s="512"/>
    </row>
    <row r="112" spans="1:4" x14ac:dyDescent="0.4">
      <c r="A112" s="343">
        <v>1952</v>
      </c>
      <c r="B112" s="512">
        <v>8.7644808743169396</v>
      </c>
      <c r="C112" s="512">
        <v>9.4664188109592313</v>
      </c>
      <c r="D112" s="512"/>
    </row>
    <row r="113" spans="1:4" x14ac:dyDescent="0.4">
      <c r="A113" s="343">
        <v>1953</v>
      </c>
      <c r="B113" s="512">
        <v>9.8257534246575329</v>
      </c>
      <c r="C113" s="512">
        <v>9.464516131446965</v>
      </c>
      <c r="D113" s="512"/>
    </row>
    <row r="114" spans="1:4" x14ac:dyDescent="0.4">
      <c r="A114" s="343">
        <v>1954</v>
      </c>
      <c r="B114" s="512">
        <v>9.1186301369862974</v>
      </c>
      <c r="C114" s="512">
        <v>9.4214750355565542</v>
      </c>
      <c r="D114" s="512"/>
    </row>
    <row r="115" spans="1:4" x14ac:dyDescent="0.4">
      <c r="A115" s="343">
        <v>1955</v>
      </c>
      <c r="B115" s="512">
        <v>9.4638356164383612</v>
      </c>
      <c r="C115" s="512">
        <v>9.3451599670634025</v>
      </c>
      <c r="D115" s="512"/>
    </row>
    <row r="116" spans="1:4" x14ac:dyDescent="0.4">
      <c r="A116" s="343">
        <v>1956</v>
      </c>
      <c r="B116" s="512">
        <v>9.3299180327868907</v>
      </c>
      <c r="C116" s="512">
        <v>9.3611106744516803</v>
      </c>
      <c r="D116" s="512"/>
    </row>
    <row r="117" spans="1:4" x14ac:dyDescent="0.4">
      <c r="A117" s="343">
        <v>1957</v>
      </c>
      <c r="B117" s="512">
        <v>9.7927397260274027</v>
      </c>
      <c r="C117" s="512">
        <v>9.4264668388352426</v>
      </c>
      <c r="D117" s="512"/>
    </row>
    <row r="118" spans="1:4" x14ac:dyDescent="0.4">
      <c r="A118" s="343">
        <v>1958</v>
      </c>
      <c r="B118" s="512">
        <v>9.39547945205479</v>
      </c>
      <c r="C118" s="512">
        <v>9.4008508496144927</v>
      </c>
      <c r="D118" s="512"/>
    </row>
    <row r="119" spans="1:4" x14ac:dyDescent="0.4">
      <c r="A119" s="343">
        <v>1959</v>
      </c>
      <c r="B119" s="512">
        <v>10.214383561643835</v>
      </c>
      <c r="C119" s="512">
        <v>9.3948371509843547</v>
      </c>
      <c r="D119" s="512"/>
    </row>
    <row r="120" spans="1:4" x14ac:dyDescent="0.4">
      <c r="A120" s="343">
        <v>1960</v>
      </c>
      <c r="B120" s="512">
        <v>9.4540983606557454</v>
      </c>
      <c r="C120" s="512">
        <v>9.4274387678718501</v>
      </c>
      <c r="D120" s="512"/>
    </row>
    <row r="121" spans="1:4" x14ac:dyDescent="0.4">
      <c r="A121" s="343">
        <v>1961</v>
      </c>
      <c r="B121" s="512">
        <v>9.5832876712328865</v>
      </c>
      <c r="C121" s="512">
        <v>9.494260685680068</v>
      </c>
      <c r="D121" s="512"/>
    </row>
    <row r="122" spans="1:4" x14ac:dyDescent="0.4">
      <c r="A122" s="343">
        <v>1962</v>
      </c>
      <c r="B122" s="512">
        <v>8.7783561643835579</v>
      </c>
      <c r="C122" s="512">
        <v>9.495648214686728</v>
      </c>
      <c r="D122" s="512"/>
    </row>
    <row r="123" spans="1:4" x14ac:dyDescent="0.4">
      <c r="A123" s="343">
        <v>1963</v>
      </c>
      <c r="B123" s="512">
        <v>8.5157534246575324</v>
      </c>
      <c r="C123" s="512">
        <v>9.3646482146867278</v>
      </c>
      <c r="D123" s="512"/>
    </row>
    <row r="124" spans="1:4" x14ac:dyDescent="0.4">
      <c r="A124" s="343">
        <v>1964</v>
      </c>
      <c r="B124" s="512">
        <v>9.4999999999999982</v>
      </c>
      <c r="C124" s="512">
        <v>9.4027852009880988</v>
      </c>
      <c r="D124" s="512"/>
    </row>
    <row r="125" spans="1:4" x14ac:dyDescent="0.4">
      <c r="A125" s="343">
        <v>1965</v>
      </c>
      <c r="B125" s="512">
        <v>8.848219178082191</v>
      </c>
      <c r="C125" s="512">
        <v>9.3412235571524835</v>
      </c>
      <c r="D125" s="512"/>
    </row>
    <row r="126" spans="1:4" x14ac:dyDescent="0.4">
      <c r="A126" s="343">
        <v>1966</v>
      </c>
      <c r="B126" s="512">
        <v>9.3983561643835589</v>
      </c>
      <c r="C126" s="512">
        <v>9.3480673703121493</v>
      </c>
      <c r="D126" s="512"/>
    </row>
    <row r="127" spans="1:4" x14ac:dyDescent="0.4">
      <c r="A127" s="343">
        <v>1967</v>
      </c>
      <c r="B127" s="512">
        <v>9.4161643835616342</v>
      </c>
      <c r="C127" s="512">
        <v>9.3104098360655723</v>
      </c>
      <c r="D127" s="512"/>
    </row>
    <row r="128" spans="1:4" x14ac:dyDescent="0.4">
      <c r="A128" s="343">
        <v>1968</v>
      </c>
      <c r="B128" s="512">
        <v>9.34426229508197</v>
      </c>
      <c r="C128" s="512">
        <v>9.3052881203682922</v>
      </c>
      <c r="D128" s="512"/>
    </row>
    <row r="129" spans="1:4" x14ac:dyDescent="0.4">
      <c r="A129" s="343">
        <v>1969</v>
      </c>
      <c r="B129" s="512">
        <v>8.983013698630133</v>
      </c>
      <c r="C129" s="512">
        <v>9.1821511340669222</v>
      </c>
      <c r="D129" s="512"/>
    </row>
    <row r="130" spans="1:4" x14ac:dyDescent="0.4">
      <c r="A130" s="343">
        <v>1970</v>
      </c>
      <c r="B130" s="512">
        <v>9.3226027397260243</v>
      </c>
      <c r="C130" s="512">
        <v>9.1690015719739471</v>
      </c>
      <c r="D130" s="512"/>
    </row>
    <row r="131" spans="1:4" x14ac:dyDescent="0.4">
      <c r="A131" s="343">
        <v>1971</v>
      </c>
      <c r="B131" s="512">
        <v>9.7534246575342429</v>
      </c>
      <c r="C131" s="512">
        <v>9.1860152706040843</v>
      </c>
      <c r="D131" s="512"/>
    </row>
    <row r="132" spans="1:4" x14ac:dyDescent="0.4">
      <c r="A132" s="343">
        <v>1972</v>
      </c>
      <c r="B132" s="512">
        <v>8.7495890410958896</v>
      </c>
      <c r="C132" s="512">
        <v>9.1831385582753171</v>
      </c>
      <c r="D132" s="512"/>
    </row>
    <row r="133" spans="1:4" x14ac:dyDescent="0.4">
      <c r="A133" s="343">
        <v>1973</v>
      </c>
      <c r="B133" s="512">
        <v>9.3567123287671272</v>
      </c>
      <c r="C133" s="512">
        <v>9.2672344486862777</v>
      </c>
      <c r="D133" s="512"/>
    </row>
    <row r="134" spans="1:4" x14ac:dyDescent="0.4">
      <c r="A134" s="343">
        <v>1974</v>
      </c>
      <c r="B134" s="512">
        <v>8.9686301369862989</v>
      </c>
      <c r="C134" s="512">
        <v>9.2140974623849079</v>
      </c>
      <c r="D134" s="512"/>
    </row>
    <row r="135" spans="1:4" x14ac:dyDescent="0.4">
      <c r="A135" s="343">
        <v>1975</v>
      </c>
      <c r="B135" s="512">
        <v>9.7317307692307704</v>
      </c>
      <c r="C135" s="512">
        <v>9.3024486214997655</v>
      </c>
      <c r="D135" s="512"/>
    </row>
    <row r="136" spans="1:4" x14ac:dyDescent="0.4">
      <c r="A136" s="343">
        <v>1976</v>
      </c>
      <c r="B136" s="512">
        <v>9.35109589041096</v>
      </c>
      <c r="C136" s="512">
        <v>9.2977225941025061</v>
      </c>
      <c r="D136" s="512"/>
    </row>
    <row r="137" spans="1:4" x14ac:dyDescent="0.4">
      <c r="A137" s="343">
        <v>1977</v>
      </c>
      <c r="B137" s="512">
        <v>8.9575342465753369</v>
      </c>
      <c r="C137" s="512">
        <v>9.2518595804038757</v>
      </c>
      <c r="D137" s="512"/>
    </row>
    <row r="138" spans="1:4" x14ac:dyDescent="0.4">
      <c r="A138" s="343">
        <v>1978</v>
      </c>
      <c r="B138" s="512">
        <v>9.2424450549450547</v>
      </c>
      <c r="C138" s="512">
        <v>9.2416778563901829</v>
      </c>
      <c r="D138" s="512"/>
    </row>
    <row r="139" spans="1:4" x14ac:dyDescent="0.4">
      <c r="A139" s="343">
        <v>1979</v>
      </c>
      <c r="B139" s="512">
        <v>8.3854794520547884</v>
      </c>
      <c r="C139" s="512">
        <v>9.1819244317326483</v>
      </c>
      <c r="D139" s="512"/>
    </row>
    <row r="140" spans="1:4" x14ac:dyDescent="0.4">
      <c r="A140" s="343">
        <v>1980</v>
      </c>
      <c r="B140" s="512">
        <v>9.1139344262294966</v>
      </c>
      <c r="C140" s="512">
        <v>9.161057600382998</v>
      </c>
      <c r="D140" s="512"/>
    </row>
    <row r="141" spans="1:4" x14ac:dyDescent="0.4">
      <c r="A141" s="343">
        <v>1981</v>
      </c>
      <c r="B141" s="512">
        <v>9.1095890410958908</v>
      </c>
      <c r="C141" s="512">
        <v>9.0966740387391614</v>
      </c>
      <c r="D141" s="512"/>
    </row>
    <row r="142" spans="1:4" x14ac:dyDescent="0.4">
      <c r="A142" s="343">
        <v>1982</v>
      </c>
      <c r="B142" s="512">
        <v>9.4549315068493147</v>
      </c>
      <c r="C142" s="512">
        <v>9.1672082853145049</v>
      </c>
      <c r="D142" s="512"/>
    </row>
    <row r="143" spans="1:4" x14ac:dyDescent="0.4">
      <c r="A143" s="343">
        <v>1983</v>
      </c>
      <c r="B143" s="512">
        <v>9.8197260273972553</v>
      </c>
      <c r="C143" s="512">
        <v>9.213509655177516</v>
      </c>
      <c r="D143" s="512"/>
    </row>
    <row r="144" spans="1:4" x14ac:dyDescent="0.4">
      <c r="A144" s="343">
        <v>1984</v>
      </c>
      <c r="B144" s="512">
        <v>9.3064207650273243</v>
      </c>
      <c r="C144" s="512">
        <v>9.2472887179816201</v>
      </c>
      <c r="D144" s="512"/>
    </row>
    <row r="145" spans="1:4" x14ac:dyDescent="0.4">
      <c r="A145" s="343">
        <v>1985</v>
      </c>
      <c r="B145" s="512">
        <v>8.7275342465753383</v>
      </c>
      <c r="C145" s="512">
        <v>9.1468690657160785</v>
      </c>
      <c r="D145" s="512"/>
    </row>
    <row r="146" spans="1:4" x14ac:dyDescent="0.4">
      <c r="A146" s="343">
        <v>1986</v>
      </c>
      <c r="B146" s="512">
        <v>8.6200000000000028</v>
      </c>
      <c r="C146" s="512">
        <v>9.0737594766749829</v>
      </c>
      <c r="D146" s="512"/>
    </row>
    <row r="147" spans="1:4" x14ac:dyDescent="0.4">
      <c r="A147" s="343">
        <v>1987</v>
      </c>
      <c r="B147" s="512">
        <v>9.0930136986301324</v>
      </c>
      <c r="C147" s="512">
        <v>9.0873074218804586</v>
      </c>
      <c r="D147" s="512"/>
    </row>
    <row r="148" spans="1:4" x14ac:dyDescent="0.4">
      <c r="A148" s="343">
        <v>1988</v>
      </c>
      <c r="B148" s="512">
        <v>9.6691256830601091</v>
      </c>
      <c r="C148" s="512">
        <v>9.1299754846919647</v>
      </c>
      <c r="D148" s="512"/>
    </row>
    <row r="149" spans="1:4" x14ac:dyDescent="0.4">
      <c r="A149" s="343">
        <v>1989</v>
      </c>
      <c r="B149" s="512">
        <v>10.106301369863015</v>
      </c>
      <c r="C149" s="512">
        <v>9.3020576764727885</v>
      </c>
      <c r="D149" s="512"/>
    </row>
    <row r="150" spans="1:4" x14ac:dyDescent="0.4">
      <c r="A150" s="343">
        <v>1990</v>
      </c>
      <c r="B150" s="512">
        <v>9.9660273972602624</v>
      </c>
      <c r="C150" s="512">
        <v>9.3872669735758656</v>
      </c>
      <c r="D150" s="512"/>
    </row>
    <row r="151" spans="1:4" x14ac:dyDescent="0.4">
      <c r="A151" s="343">
        <v>1991</v>
      </c>
      <c r="B151" s="512">
        <v>9.4702739726027456</v>
      </c>
      <c r="C151" s="512">
        <v>9.4233354667265505</v>
      </c>
      <c r="D151" s="512"/>
    </row>
    <row r="152" spans="1:4" x14ac:dyDescent="0.4">
      <c r="A152" s="343">
        <v>1992</v>
      </c>
      <c r="B152" s="512">
        <v>9.4856164383561552</v>
      </c>
      <c r="C152" s="512">
        <v>9.4264039598772342</v>
      </c>
      <c r="D152" s="512"/>
    </row>
    <row r="153" spans="1:4" x14ac:dyDescent="0.4">
      <c r="A153" s="343">
        <v>1993</v>
      </c>
      <c r="B153" s="512">
        <v>9.2663013698630046</v>
      </c>
      <c r="C153" s="512">
        <v>9.3710614941238095</v>
      </c>
      <c r="D153" s="512"/>
    </row>
    <row r="154" spans="1:4" x14ac:dyDescent="0.4">
      <c r="A154" s="343">
        <v>1994</v>
      </c>
      <c r="B154" s="512">
        <v>9.4152054794520534</v>
      </c>
      <c r="C154" s="512">
        <v>9.3819399655662821</v>
      </c>
      <c r="D154" s="512"/>
    </row>
    <row r="155" spans="1:4" x14ac:dyDescent="0.4">
      <c r="A155" s="343">
        <v>1995</v>
      </c>
      <c r="B155" s="512">
        <v>10.235205479452057</v>
      </c>
      <c r="C155" s="512">
        <v>9.5327070888539538</v>
      </c>
      <c r="D155" s="512"/>
    </row>
    <row r="156" spans="1:4" x14ac:dyDescent="0.4">
      <c r="A156" s="343">
        <v>1996</v>
      </c>
      <c r="B156" s="512">
        <v>9.2476775956284243</v>
      </c>
      <c r="C156" s="512">
        <v>9.5954748484167958</v>
      </c>
      <c r="D156" s="512"/>
    </row>
    <row r="157" spans="1:4" x14ac:dyDescent="0.4">
      <c r="A157" s="343">
        <v>1997</v>
      </c>
      <c r="B157" s="512">
        <v>10.363424657534239</v>
      </c>
      <c r="C157" s="512">
        <v>9.722515944307208</v>
      </c>
      <c r="D157" s="512"/>
    </row>
    <row r="158" spans="1:4" x14ac:dyDescent="0.4">
      <c r="A158" s="343">
        <v>1998</v>
      </c>
      <c r="B158" s="512">
        <v>10.100000000000001</v>
      </c>
      <c r="C158" s="512">
        <v>9.7656033760011951</v>
      </c>
      <c r="D158" s="512"/>
    </row>
    <row r="159" spans="1:4" x14ac:dyDescent="0.4">
      <c r="A159" s="343">
        <v>1999</v>
      </c>
      <c r="B159" s="512">
        <v>10.18671232876712</v>
      </c>
      <c r="C159" s="512">
        <v>9.773644471891604</v>
      </c>
      <c r="D159" s="512"/>
    </row>
    <row r="160" spans="1:4" x14ac:dyDescent="0.4">
      <c r="A160" s="343">
        <v>2000</v>
      </c>
      <c r="B160" s="512">
        <v>9.9709016393442589</v>
      </c>
      <c r="C160" s="512">
        <v>9.7741318961000054</v>
      </c>
      <c r="D160" s="512"/>
    </row>
    <row r="161" spans="1:4" x14ac:dyDescent="0.4">
      <c r="A161" s="343">
        <v>2001</v>
      </c>
      <c r="B161" s="512">
        <v>9.5965753424657567</v>
      </c>
      <c r="C161" s="512">
        <v>9.7867620330863065</v>
      </c>
      <c r="D161" s="512"/>
    </row>
    <row r="162" spans="1:4" x14ac:dyDescent="0.4">
      <c r="A162" s="343">
        <v>2002</v>
      </c>
      <c r="B162" s="512">
        <v>10.213972602739728</v>
      </c>
      <c r="C162" s="512">
        <v>9.8595976495246642</v>
      </c>
      <c r="D162" s="512"/>
    </row>
    <row r="163" spans="1:4" x14ac:dyDescent="0.4">
      <c r="A163" s="343">
        <v>2003</v>
      </c>
      <c r="B163" s="512">
        <v>10.048356164383565</v>
      </c>
      <c r="C163" s="512">
        <v>9.9378031289767215</v>
      </c>
      <c r="D163" s="512"/>
    </row>
    <row r="164" spans="1:4" x14ac:dyDescent="0.4">
      <c r="A164" s="343">
        <v>2004</v>
      </c>
      <c r="B164" s="512">
        <v>10.219535519125678</v>
      </c>
      <c r="C164" s="512">
        <v>10.018236132944082</v>
      </c>
      <c r="D164" s="512"/>
    </row>
    <row r="165" spans="1:4" x14ac:dyDescent="0.4">
      <c r="A165" s="343">
        <v>2005</v>
      </c>
      <c r="B165" s="512">
        <v>10.279452054794533</v>
      </c>
      <c r="C165" s="512">
        <v>10.02266079047833</v>
      </c>
      <c r="D165" s="512"/>
    </row>
    <row r="166" spans="1:4" x14ac:dyDescent="0.4">
      <c r="A166" s="343">
        <v>2006</v>
      </c>
      <c r="B166" s="512">
        <v>10.45136986301369</v>
      </c>
      <c r="C166" s="512">
        <v>10.143030017216857</v>
      </c>
      <c r="D166" s="512"/>
    </row>
    <row r="167" spans="1:4" x14ac:dyDescent="0.4">
      <c r="A167" s="343">
        <v>2007</v>
      </c>
      <c r="B167" s="512">
        <v>10.619315068493144</v>
      </c>
      <c r="C167" s="512">
        <v>10.168619058312748</v>
      </c>
      <c r="D167" s="512"/>
    </row>
    <row r="168" spans="1:4" x14ac:dyDescent="0.4">
      <c r="A168" s="343">
        <v>2008</v>
      </c>
      <c r="B168" s="512">
        <v>9.6687158469945373</v>
      </c>
      <c r="C168" s="512">
        <v>10.125490643012199</v>
      </c>
      <c r="D168" s="512"/>
    </row>
    <row r="169" spans="1:4" x14ac:dyDescent="0.4">
      <c r="A169" s="343">
        <v>2009</v>
      </c>
      <c r="B169" s="512">
        <v>9.8602739726027355</v>
      </c>
      <c r="C169" s="512">
        <v>10.092846807395762</v>
      </c>
      <c r="D169" s="512"/>
    </row>
    <row r="170" spans="1:4" x14ac:dyDescent="0.4">
      <c r="A170" s="343">
        <v>2010</v>
      </c>
      <c r="B170" s="512">
        <v>8.7412328767123295</v>
      </c>
      <c r="C170" s="512">
        <v>9.969879931132569</v>
      </c>
      <c r="D170" s="512"/>
    </row>
    <row r="171" spans="1:4" x14ac:dyDescent="0.4">
      <c r="A171" s="343">
        <v>2011</v>
      </c>
      <c r="B171" s="512">
        <v>9.7707373271889431</v>
      </c>
      <c r="C171" s="512">
        <v>9.9872961296048892</v>
      </c>
      <c r="D171" s="512"/>
    </row>
    <row r="172" spans="1:4" x14ac:dyDescent="0.4">
      <c r="A172" s="343">
        <v>2012</v>
      </c>
      <c r="B172" s="512">
        <v>10.058525345622117</v>
      </c>
      <c r="C172" s="512">
        <v>9.9717514038931263</v>
      </c>
      <c r="D172" s="512"/>
    </row>
    <row r="173" spans="1:4" x14ac:dyDescent="0.4">
      <c r="A173" s="343">
        <v>2013</v>
      </c>
      <c r="B173" s="512">
        <v>10.260138248847925</v>
      </c>
      <c r="C173" s="512">
        <v>9.9929296123395623</v>
      </c>
      <c r="D173" s="512"/>
    </row>
    <row r="174" spans="1:4" x14ac:dyDescent="0.4">
      <c r="A174" s="343">
        <v>2014</v>
      </c>
      <c r="B174" s="512">
        <v>10.042857142857136</v>
      </c>
      <c r="C174" s="512">
        <v>9.9752617747127079</v>
      </c>
      <c r="D174" s="512"/>
    </row>
    <row r="175" spans="1:4" x14ac:dyDescent="0.4">
      <c r="A175" s="343">
        <v>2015</v>
      </c>
      <c r="B175" s="512">
        <v>9.5525345622119744</v>
      </c>
      <c r="C175" s="512">
        <v>9.9025700254544518</v>
      </c>
      <c r="D175" s="512"/>
    </row>
    <row r="176" spans="1:4" x14ac:dyDescent="0.4">
      <c r="A176" s="343">
        <v>2016</v>
      </c>
      <c r="B176" s="512">
        <v>10.5426267281106</v>
      </c>
      <c r="C176" s="512">
        <v>9.9116957119641445</v>
      </c>
      <c r="D176" s="512"/>
    </row>
    <row r="177" spans="1:18" x14ac:dyDescent="0.4">
      <c r="A177" s="343">
        <v>2017</v>
      </c>
      <c r="B177" s="512">
        <v>10.38</v>
      </c>
      <c r="C177" s="512">
        <v>9.8877642051148289</v>
      </c>
      <c r="D177" s="512"/>
    </row>
    <row r="178" spans="1:18" x14ac:dyDescent="0.4">
      <c r="A178" s="343">
        <v>2018</v>
      </c>
      <c r="B178" s="512">
        <v>10.256221198156686</v>
      </c>
      <c r="C178" s="512">
        <v>9.9465147402310432</v>
      </c>
      <c r="D178" s="512"/>
    </row>
    <row r="179" spans="1:18" x14ac:dyDescent="0.4">
      <c r="A179" s="343">
        <v>2019</v>
      </c>
      <c r="B179" s="512">
        <v>10.319354838709678</v>
      </c>
      <c r="C179" s="512">
        <v>9.9924228268417377</v>
      </c>
      <c r="D179" s="512"/>
    </row>
    <row r="180" spans="1:18" x14ac:dyDescent="0.4">
      <c r="A180" s="343">
        <v>2020</v>
      </c>
      <c r="B180" s="512">
        <v>10.24151994909799</v>
      </c>
      <c r="C180" s="512">
        <v>10.142451534080305</v>
      </c>
      <c r="D180" s="512"/>
    </row>
    <row r="181" spans="1:18" x14ac:dyDescent="0.4">
      <c r="A181" s="343">
        <v>2021</v>
      </c>
      <c r="B181" s="512">
        <v>10.484794520547945</v>
      </c>
      <c r="C181" s="512">
        <v>10.213857253416206</v>
      </c>
      <c r="D181" s="512"/>
    </row>
    <row r="182" spans="1:18" x14ac:dyDescent="0.4">
      <c r="A182" s="343">
        <v>2022</v>
      </c>
      <c r="B182" s="512">
        <v>10.77671232876712</v>
      </c>
      <c r="C182" s="512">
        <v>10.285675951730706</v>
      </c>
      <c r="D182" s="512"/>
    </row>
    <row r="183" spans="1:18" x14ac:dyDescent="0.4">
      <c r="A183" s="343">
        <v>2023</v>
      </c>
      <c r="B183" s="512">
        <v>11.097123287671231</v>
      </c>
      <c r="C183" s="512">
        <v>10.369374455613036</v>
      </c>
      <c r="D183" s="512"/>
    </row>
    <row r="184" spans="1:18" x14ac:dyDescent="0.4">
      <c r="A184" s="343">
        <v>2024</v>
      </c>
      <c r="B184" s="512">
        <v>10.521584699453554</v>
      </c>
      <c r="C184" s="512">
        <v>10.417575978395966</v>
      </c>
    </row>
    <row r="185" spans="1:18" x14ac:dyDescent="0.4">
      <c r="A185" s="343">
        <v>2025</v>
      </c>
      <c r="B185" s="512">
        <v>11.009178082191777</v>
      </c>
      <c r="C185" s="512">
        <v>10.563240330393947</v>
      </c>
    </row>
    <row r="186" spans="1:18" x14ac:dyDescent="0.4">
      <c r="B186" s="512"/>
      <c r="C186" s="512"/>
      <c r="N186" s="725"/>
      <c r="O186" s="725"/>
      <c r="P186" s="725"/>
      <c r="Q186" s="725"/>
      <c r="R186" s="68"/>
    </row>
    <row r="187" spans="1:18" x14ac:dyDescent="0.4">
      <c r="N187" s="513"/>
      <c r="O187" s="513"/>
      <c r="P187" s="514"/>
      <c r="Q187" s="514"/>
      <c r="R187" s="68"/>
    </row>
    <row r="188" spans="1:18" x14ac:dyDescent="0.4">
      <c r="N188" s="515"/>
      <c r="O188" s="515"/>
      <c r="P188" s="516"/>
      <c r="Q188" s="516"/>
      <c r="R188" s="68"/>
    </row>
    <row r="189" spans="1:18" x14ac:dyDescent="0.4">
      <c r="J189" s="517"/>
      <c r="N189" s="515"/>
      <c r="O189" s="515"/>
      <c r="P189" s="516"/>
      <c r="Q189" s="516"/>
      <c r="R189" s="68"/>
    </row>
    <row r="190" spans="1:18" x14ac:dyDescent="0.4">
      <c r="N190" s="515"/>
      <c r="O190" s="515"/>
      <c r="P190" s="518"/>
      <c r="Q190" s="518"/>
      <c r="R190" s="68"/>
    </row>
    <row r="191" spans="1:18" x14ac:dyDescent="0.4">
      <c r="N191" s="515"/>
      <c r="O191" s="515"/>
      <c r="P191" s="519"/>
      <c r="Q191" s="519"/>
      <c r="R191" s="68"/>
    </row>
    <row r="192" spans="1:18" x14ac:dyDescent="0.4">
      <c r="N192" s="515"/>
      <c r="O192" s="515"/>
      <c r="P192" s="519"/>
      <c r="Q192" s="519"/>
      <c r="R192" s="68"/>
    </row>
    <row r="225" spans="1:28" x14ac:dyDescent="0.4">
      <c r="F225" s="316"/>
      <c r="G225" s="316"/>
      <c r="H225" s="317"/>
      <c r="I225" s="316"/>
      <c r="J225" s="316"/>
      <c r="K225" s="316"/>
      <c r="L225" s="316"/>
      <c r="M225" s="316"/>
      <c r="N225" s="316"/>
      <c r="O225" s="316"/>
      <c r="P225" s="316"/>
      <c r="Q225" s="316"/>
      <c r="R225" s="316"/>
      <c r="S225" s="316"/>
      <c r="T225" s="316"/>
      <c r="U225" s="316"/>
      <c r="V225" s="316"/>
      <c r="W225" s="316"/>
    </row>
    <row r="226" spans="1:28" x14ac:dyDescent="0.4">
      <c r="F226" s="316"/>
      <c r="G226" s="316"/>
      <c r="H226" s="317"/>
      <c r="I226" s="316"/>
      <c r="J226" s="316"/>
      <c r="K226" s="316"/>
      <c r="L226" s="316"/>
      <c r="M226" s="316"/>
      <c r="N226" s="316"/>
      <c r="O226" s="316"/>
      <c r="P226" s="316"/>
      <c r="Q226" s="316"/>
      <c r="R226" s="316"/>
      <c r="S226" s="316"/>
      <c r="T226" s="316"/>
      <c r="U226" s="316"/>
      <c r="V226" s="316"/>
      <c r="W226" s="316"/>
    </row>
    <row r="227" spans="1:28" x14ac:dyDescent="0.4">
      <c r="F227" s="316"/>
      <c r="G227" s="316"/>
      <c r="H227" s="317"/>
      <c r="I227" s="316"/>
      <c r="J227" s="316"/>
      <c r="K227" s="316"/>
      <c r="L227" s="316"/>
      <c r="M227" s="316"/>
      <c r="N227" s="316"/>
      <c r="O227" s="316"/>
      <c r="P227" s="316"/>
      <c r="Q227" s="316"/>
      <c r="R227" s="316"/>
      <c r="S227" s="316"/>
      <c r="T227" s="316"/>
      <c r="U227" s="316"/>
      <c r="V227" s="316"/>
      <c r="W227" s="316"/>
    </row>
    <row r="228" spans="1:28" x14ac:dyDescent="0.4">
      <c r="F228" s="316"/>
      <c r="G228" s="316"/>
      <c r="H228" s="317"/>
      <c r="I228" s="316"/>
      <c r="J228" s="316"/>
      <c r="K228" s="316"/>
      <c r="L228" s="316"/>
      <c r="M228" s="316"/>
      <c r="N228" s="316"/>
      <c r="O228" s="316"/>
      <c r="P228" s="316"/>
      <c r="Q228" s="316"/>
      <c r="R228" s="316"/>
      <c r="S228" s="316"/>
      <c r="T228" s="316"/>
      <c r="U228" s="316"/>
      <c r="V228" s="316"/>
      <c r="W228" s="316"/>
    </row>
    <row r="229" spans="1:28" x14ac:dyDescent="0.4">
      <c r="F229" s="316"/>
      <c r="G229" s="316"/>
      <c r="H229" s="317"/>
      <c r="I229" s="316"/>
      <c r="J229" s="316"/>
      <c r="K229" s="316"/>
      <c r="L229" s="316"/>
      <c r="M229" s="316"/>
      <c r="N229" s="316"/>
      <c r="O229" s="316"/>
      <c r="P229" s="316"/>
      <c r="Q229" s="316"/>
      <c r="R229" s="316"/>
      <c r="S229" s="316"/>
      <c r="T229" s="316"/>
      <c r="U229" s="316"/>
      <c r="V229" s="316"/>
      <c r="W229" s="316"/>
    </row>
    <row r="230" spans="1:28" x14ac:dyDescent="0.4">
      <c r="D230" s="703"/>
      <c r="E230" s="316"/>
      <c r="F230" s="316"/>
      <c r="G230" s="316"/>
      <c r="H230" s="317"/>
      <c r="I230" s="316"/>
      <c r="J230" s="316"/>
      <c r="K230" s="316"/>
      <c r="L230" s="316"/>
      <c r="M230" s="316"/>
      <c r="N230" s="316"/>
      <c r="O230" s="316"/>
      <c r="P230" s="316"/>
      <c r="Q230" s="316"/>
      <c r="R230" s="316"/>
      <c r="S230" s="316"/>
      <c r="T230" s="316"/>
      <c r="U230" s="316"/>
      <c r="V230" s="316"/>
      <c r="W230" s="316"/>
      <c r="X230" s="316"/>
      <c r="Y230" s="316"/>
      <c r="Z230" s="316"/>
    </row>
    <row r="231" spans="1:28" ht="48.6" x14ac:dyDescent="0.4">
      <c r="A231" s="310"/>
      <c r="B231" s="310"/>
      <c r="C231" s="310"/>
      <c r="D231" s="703"/>
      <c r="E231" s="316"/>
      <c r="F231" s="704" t="s">
        <v>1</v>
      </c>
      <c r="G231" s="317"/>
      <c r="H231" s="316"/>
      <c r="I231" s="705" t="s">
        <v>224</v>
      </c>
      <c r="J231" s="704"/>
      <c r="K231" s="704"/>
      <c r="L231" s="704"/>
      <c r="M231" s="704"/>
      <c r="N231" s="704"/>
      <c r="O231" s="704"/>
      <c r="P231" s="704"/>
      <c r="Q231" s="704"/>
      <c r="R231" s="705" t="s">
        <v>225</v>
      </c>
      <c r="S231" s="316"/>
      <c r="T231" s="316"/>
      <c r="U231" s="316" t="s">
        <v>226</v>
      </c>
      <c r="V231" s="316"/>
      <c r="W231" s="316"/>
      <c r="X231" s="316"/>
      <c r="Y231" s="316"/>
      <c r="Z231" s="316"/>
    </row>
    <row r="232" spans="1:28" x14ac:dyDescent="0.4">
      <c r="A232" s="310"/>
      <c r="B232" s="310"/>
      <c r="C232" s="310"/>
      <c r="D232" s="703"/>
      <c r="E232" s="316"/>
      <c r="F232" s="316">
        <v>1844</v>
      </c>
      <c r="G232" s="317">
        <v>9.1573972602739691</v>
      </c>
      <c r="H232" s="316">
        <f>VLOOKUP($G232,$G$415:$H$424,2,TRUE)</f>
        <v>5</v>
      </c>
      <c r="I232" s="316" t="str">
        <f t="shared" ref="I232:I295" si="0">IF($H232=1,1,"")</f>
        <v/>
      </c>
      <c r="J232" s="316" t="str">
        <f>IF($H232=2,2,"")</f>
        <v/>
      </c>
      <c r="K232" s="316" t="str">
        <f t="shared" ref="K232:K295" si="1">IF($H232=3,3,"")</f>
        <v/>
      </c>
      <c r="L232" s="316" t="str">
        <f t="shared" ref="L232:L295" si="2">IF($H232=4,4,"")</f>
        <v/>
      </c>
      <c r="M232" s="316">
        <f>IF($H232=5,5,"")</f>
        <v>5</v>
      </c>
      <c r="N232" s="316" t="str">
        <f>IF($H232=6,6,"")</f>
        <v/>
      </c>
      <c r="O232" s="316" t="str">
        <f>IF($H232=7,7,"")</f>
        <v/>
      </c>
      <c r="P232" s="316" t="str">
        <f>IF($H232=8,8,"")</f>
        <v/>
      </c>
      <c r="Q232" s="316" t="str">
        <f>IF($H232=9,9,"")</f>
        <v/>
      </c>
      <c r="R232" s="316" t="str">
        <f>IF($H232=10,10,"")</f>
        <v/>
      </c>
      <c r="S232" s="316"/>
      <c r="T232" s="316"/>
      <c r="U232" s="316"/>
      <c r="V232" s="316"/>
      <c r="W232" s="316"/>
      <c r="X232" s="316"/>
      <c r="Y232" s="316"/>
      <c r="Z232" s="316"/>
    </row>
    <row r="233" spans="1:28" x14ac:dyDescent="0.4">
      <c r="A233" s="310"/>
      <c r="B233" s="310"/>
      <c r="C233" s="310"/>
      <c r="D233" s="703"/>
      <c r="E233" s="316"/>
      <c r="F233" s="316">
        <v>1845</v>
      </c>
      <c r="G233" s="317">
        <v>9.0358516483516542</v>
      </c>
      <c r="H233" s="316">
        <f t="shared" ref="H233:H296" si="3">VLOOKUP($G233,$G$415:$H$424,2,TRUE)</f>
        <v>4</v>
      </c>
      <c r="I233" s="316" t="str">
        <f t="shared" si="0"/>
        <v/>
      </c>
      <c r="J233" s="316" t="str">
        <f t="shared" ref="J233:J296" si="4">IF($H233=2,2,"")</f>
        <v/>
      </c>
      <c r="K233" s="316" t="str">
        <f t="shared" si="1"/>
        <v/>
      </c>
      <c r="L233" s="316">
        <f t="shared" si="2"/>
        <v>4</v>
      </c>
      <c r="M233" s="316" t="str">
        <f t="shared" ref="M233:M296" si="5">IF($H233=5,5,"")</f>
        <v/>
      </c>
      <c r="N233" s="316" t="str">
        <f t="shared" ref="N233:N296" si="6">IF($H233=6,6,"")</f>
        <v/>
      </c>
      <c r="O233" s="316" t="str">
        <f t="shared" ref="O233:O296" si="7">IF($H233=7,7,"")</f>
        <v/>
      </c>
      <c r="P233" s="316" t="str">
        <f t="shared" ref="P233:P296" si="8">IF($H233=8,8,"")</f>
        <v/>
      </c>
      <c r="Q233" s="316" t="str">
        <f t="shared" ref="Q233:Q296" si="9">IF($H233=9,9,"")</f>
        <v/>
      </c>
      <c r="R233" s="316" t="str">
        <f t="shared" ref="R233:R296" si="10">IF($H233=10,10,"")</f>
        <v/>
      </c>
      <c r="S233" s="316"/>
      <c r="T233" s="316"/>
      <c r="U233" s="316"/>
      <c r="V233" s="316"/>
      <c r="W233" s="316"/>
      <c r="X233" s="316"/>
      <c r="Y233" s="316"/>
      <c r="Z233" s="316"/>
    </row>
    <row r="234" spans="1:28" x14ac:dyDescent="0.4">
      <c r="A234" s="310"/>
      <c r="B234" s="310"/>
      <c r="C234" s="310"/>
      <c r="D234" s="703"/>
      <c r="E234" s="316"/>
      <c r="F234" s="316">
        <v>1846</v>
      </c>
      <c r="G234" s="317">
        <v>10.404945054945054</v>
      </c>
      <c r="H234" s="316">
        <f t="shared" si="3"/>
        <v>10</v>
      </c>
      <c r="I234" s="316" t="str">
        <f t="shared" si="0"/>
        <v/>
      </c>
      <c r="J234" s="316" t="str">
        <f t="shared" si="4"/>
        <v/>
      </c>
      <c r="K234" s="316" t="str">
        <f t="shared" si="1"/>
        <v/>
      </c>
      <c r="L234" s="316" t="str">
        <f t="shared" si="2"/>
        <v/>
      </c>
      <c r="M234" s="316" t="str">
        <f t="shared" si="5"/>
        <v/>
      </c>
      <c r="N234" s="316" t="str">
        <f t="shared" si="6"/>
        <v/>
      </c>
      <c r="O234" s="316" t="str">
        <f t="shared" si="7"/>
        <v/>
      </c>
      <c r="P234" s="316" t="str">
        <f t="shared" si="8"/>
        <v/>
      </c>
      <c r="Q234" s="316" t="str">
        <f t="shared" si="9"/>
        <v/>
      </c>
      <c r="R234" s="316">
        <f t="shared" si="10"/>
        <v>10</v>
      </c>
      <c r="S234" s="316"/>
      <c r="T234" s="316"/>
      <c r="U234" s="316"/>
      <c r="V234" s="316"/>
      <c r="W234" s="316"/>
      <c r="X234" s="316"/>
      <c r="Y234" s="316"/>
      <c r="Z234" s="316"/>
    </row>
    <row r="235" spans="1:28" x14ac:dyDescent="0.4">
      <c r="A235" s="310"/>
      <c r="B235" s="310"/>
      <c r="C235" s="310"/>
      <c r="D235" s="703"/>
      <c r="E235" s="316"/>
      <c r="F235" s="316">
        <v>1847</v>
      </c>
      <c r="G235" s="317">
        <v>9.5661111111111108</v>
      </c>
      <c r="H235" s="316">
        <f t="shared" si="3"/>
        <v>8</v>
      </c>
      <c r="I235" s="316" t="str">
        <f t="shared" si="0"/>
        <v/>
      </c>
      <c r="J235" s="316" t="str">
        <f t="shared" si="4"/>
        <v/>
      </c>
      <c r="K235" s="316" t="str">
        <f t="shared" si="1"/>
        <v/>
      </c>
      <c r="L235" s="316" t="str">
        <f t="shared" si="2"/>
        <v/>
      </c>
      <c r="M235" s="316" t="str">
        <f t="shared" si="5"/>
        <v/>
      </c>
      <c r="N235" s="316" t="str">
        <f t="shared" si="6"/>
        <v/>
      </c>
      <c r="O235" s="316" t="str">
        <f t="shared" si="7"/>
        <v/>
      </c>
      <c r="P235" s="316">
        <f t="shared" si="8"/>
        <v>8</v>
      </c>
      <c r="Q235" s="316" t="str">
        <f t="shared" si="9"/>
        <v/>
      </c>
      <c r="R235" s="316" t="str">
        <f t="shared" si="10"/>
        <v/>
      </c>
      <c r="S235" s="316"/>
      <c r="T235" s="316"/>
      <c r="U235" s="316"/>
      <c r="V235" s="316"/>
      <c r="W235" s="316"/>
      <c r="X235" s="316"/>
      <c r="Y235" s="316"/>
      <c r="Z235" s="316"/>
    </row>
    <row r="236" spans="1:28" x14ac:dyDescent="0.4">
      <c r="A236" s="310"/>
      <c r="B236" s="310"/>
      <c r="C236" s="310"/>
      <c r="D236" s="703"/>
      <c r="E236" s="316"/>
      <c r="F236" s="316">
        <v>1848</v>
      </c>
      <c r="G236" s="317">
        <v>9.2249311294765839</v>
      </c>
      <c r="H236" s="316">
        <f t="shared" si="3"/>
        <v>5</v>
      </c>
      <c r="I236" s="316" t="str">
        <f t="shared" si="0"/>
        <v/>
      </c>
      <c r="J236" s="316" t="str">
        <f t="shared" si="4"/>
        <v/>
      </c>
      <c r="K236" s="316" t="str">
        <f t="shared" si="1"/>
        <v/>
      </c>
      <c r="L236" s="316" t="str">
        <f t="shared" si="2"/>
        <v/>
      </c>
      <c r="M236" s="316">
        <f t="shared" si="5"/>
        <v>5</v>
      </c>
      <c r="N236" s="316" t="str">
        <f t="shared" si="6"/>
        <v/>
      </c>
      <c r="O236" s="316" t="str">
        <f t="shared" si="7"/>
        <v/>
      </c>
      <c r="P236" s="316" t="str">
        <f t="shared" si="8"/>
        <v/>
      </c>
      <c r="Q236" s="316" t="str">
        <f t="shared" si="9"/>
        <v/>
      </c>
      <c r="R236" s="316" t="str">
        <f t="shared" si="10"/>
        <v/>
      </c>
      <c r="S236" s="316"/>
      <c r="T236" s="316"/>
      <c r="U236" s="316"/>
      <c r="V236" s="316"/>
      <c r="W236" s="316"/>
      <c r="X236" s="316"/>
      <c r="Y236" s="316"/>
      <c r="Z236" s="316"/>
    </row>
    <row r="237" spans="1:28" x14ac:dyDescent="0.4">
      <c r="A237" s="310"/>
      <c r="B237" s="310"/>
      <c r="C237" s="310"/>
      <c r="D237" s="703"/>
      <c r="E237" s="316"/>
      <c r="F237" s="316">
        <v>1849</v>
      </c>
      <c r="G237" s="317">
        <v>9.4366758241758237</v>
      </c>
      <c r="H237" s="316">
        <f t="shared" si="3"/>
        <v>7</v>
      </c>
      <c r="I237" s="316" t="str">
        <f t="shared" si="0"/>
        <v/>
      </c>
      <c r="J237" s="316" t="str">
        <f t="shared" si="4"/>
        <v/>
      </c>
      <c r="K237" s="316" t="str">
        <f t="shared" si="1"/>
        <v/>
      </c>
      <c r="L237" s="316" t="str">
        <f t="shared" si="2"/>
        <v/>
      </c>
      <c r="M237" s="316" t="str">
        <f t="shared" si="5"/>
        <v/>
      </c>
      <c r="N237" s="316" t="str">
        <f t="shared" si="6"/>
        <v/>
      </c>
      <c r="O237" s="316">
        <f t="shared" si="7"/>
        <v>7</v>
      </c>
      <c r="P237" s="316" t="str">
        <f t="shared" si="8"/>
        <v/>
      </c>
      <c r="Q237" s="316" t="str">
        <f t="shared" si="9"/>
        <v/>
      </c>
      <c r="R237" s="316" t="str">
        <f t="shared" si="10"/>
        <v/>
      </c>
      <c r="S237" s="316"/>
      <c r="T237" s="316"/>
      <c r="U237" s="316"/>
      <c r="V237" s="316"/>
      <c r="W237" s="316"/>
      <c r="X237" s="316"/>
      <c r="Y237" s="316"/>
      <c r="Z237" s="316"/>
      <c r="AA237" s="316"/>
      <c r="AB237" s="316"/>
    </row>
    <row r="238" spans="1:28" x14ac:dyDescent="0.4">
      <c r="A238" s="310"/>
      <c r="B238" s="310"/>
      <c r="C238" s="310"/>
      <c r="D238" s="703"/>
      <c r="E238" s="316"/>
      <c r="F238" s="316">
        <v>1850</v>
      </c>
      <c r="G238" s="317">
        <v>9.700413223140492</v>
      </c>
      <c r="H238" s="316">
        <f t="shared" si="3"/>
        <v>8</v>
      </c>
      <c r="I238" s="316" t="str">
        <f t="shared" si="0"/>
        <v/>
      </c>
      <c r="J238" s="316" t="str">
        <f t="shared" si="4"/>
        <v/>
      </c>
      <c r="K238" s="316" t="str">
        <f t="shared" si="1"/>
        <v/>
      </c>
      <c r="L238" s="316" t="str">
        <f t="shared" si="2"/>
        <v/>
      </c>
      <c r="M238" s="316" t="str">
        <f t="shared" si="5"/>
        <v/>
      </c>
      <c r="N238" s="316" t="str">
        <f t="shared" si="6"/>
        <v/>
      </c>
      <c r="O238" s="316" t="str">
        <f t="shared" si="7"/>
        <v/>
      </c>
      <c r="P238" s="316">
        <f t="shared" si="8"/>
        <v>8</v>
      </c>
      <c r="Q238" s="316" t="str">
        <f t="shared" si="9"/>
        <v/>
      </c>
      <c r="R238" s="316" t="str">
        <f t="shared" si="10"/>
        <v/>
      </c>
      <c r="S238" s="316"/>
      <c r="T238" s="316"/>
      <c r="U238" s="316"/>
      <c r="V238" s="316"/>
      <c r="W238" s="316"/>
      <c r="X238" s="316"/>
      <c r="Y238" s="316"/>
      <c r="Z238" s="316"/>
      <c r="AA238" s="316"/>
      <c r="AB238" s="316"/>
    </row>
    <row r="239" spans="1:28" x14ac:dyDescent="0.4">
      <c r="A239" s="310"/>
      <c r="B239" s="310"/>
      <c r="C239" s="310"/>
      <c r="D239" s="703"/>
      <c r="E239" s="316"/>
      <c r="F239" s="316">
        <v>1851</v>
      </c>
      <c r="G239" s="317">
        <v>9.5575549450549477</v>
      </c>
      <c r="H239" s="316">
        <f t="shared" si="3"/>
        <v>7</v>
      </c>
      <c r="I239" s="316" t="str">
        <f t="shared" si="0"/>
        <v/>
      </c>
      <c r="J239" s="316" t="str">
        <f t="shared" si="4"/>
        <v/>
      </c>
      <c r="K239" s="316" t="str">
        <f t="shared" si="1"/>
        <v/>
      </c>
      <c r="L239" s="316" t="str">
        <f t="shared" si="2"/>
        <v/>
      </c>
      <c r="M239" s="316" t="str">
        <f t="shared" si="5"/>
        <v/>
      </c>
      <c r="N239" s="316" t="str">
        <f t="shared" si="6"/>
        <v/>
      </c>
      <c r="O239" s="316">
        <f t="shared" si="7"/>
        <v>7</v>
      </c>
      <c r="P239" s="316" t="str">
        <f t="shared" si="8"/>
        <v/>
      </c>
      <c r="Q239" s="316" t="str">
        <f t="shared" si="9"/>
        <v/>
      </c>
      <c r="R239" s="316" t="str">
        <f t="shared" si="10"/>
        <v/>
      </c>
      <c r="S239" s="316"/>
      <c r="T239" s="316"/>
      <c r="U239" s="316"/>
      <c r="V239" s="316"/>
      <c r="W239" s="316"/>
      <c r="X239" s="316"/>
      <c r="Y239" s="316"/>
      <c r="Z239" s="316"/>
      <c r="AA239" s="316"/>
      <c r="AB239" s="316"/>
    </row>
    <row r="240" spans="1:28" x14ac:dyDescent="0.4">
      <c r="A240" s="310"/>
      <c r="B240" s="310"/>
      <c r="C240" s="310"/>
      <c r="D240" s="703"/>
      <c r="E240" s="316"/>
      <c r="F240" s="316">
        <v>1852</v>
      </c>
      <c r="G240" s="317">
        <v>9.6493093922651934</v>
      </c>
      <c r="H240" s="316">
        <f t="shared" si="3"/>
        <v>8</v>
      </c>
      <c r="I240" s="316" t="str">
        <f t="shared" si="0"/>
        <v/>
      </c>
      <c r="J240" s="316" t="str">
        <f t="shared" si="4"/>
        <v/>
      </c>
      <c r="K240" s="316" t="str">
        <f t="shared" si="1"/>
        <v/>
      </c>
      <c r="L240" s="316" t="str">
        <f t="shared" si="2"/>
        <v/>
      </c>
      <c r="M240" s="316" t="str">
        <f t="shared" si="5"/>
        <v/>
      </c>
      <c r="N240" s="316" t="str">
        <f t="shared" si="6"/>
        <v/>
      </c>
      <c r="O240" s="316" t="str">
        <f t="shared" si="7"/>
        <v/>
      </c>
      <c r="P240" s="316">
        <f t="shared" si="8"/>
        <v>8</v>
      </c>
      <c r="Q240" s="316" t="str">
        <f t="shared" si="9"/>
        <v/>
      </c>
      <c r="R240" s="316" t="str">
        <f t="shared" si="10"/>
        <v/>
      </c>
      <c r="S240" s="316"/>
      <c r="T240" s="316"/>
      <c r="U240" s="316"/>
      <c r="V240" s="316"/>
      <c r="W240" s="316"/>
      <c r="X240" s="316"/>
      <c r="Y240" s="316"/>
      <c r="Z240" s="316"/>
      <c r="AA240" s="316"/>
      <c r="AB240" s="316"/>
    </row>
    <row r="241" spans="1:28" x14ac:dyDescent="0.4">
      <c r="A241" s="310"/>
      <c r="B241" s="310"/>
      <c r="C241" s="310"/>
      <c r="D241" s="703"/>
      <c r="E241" s="316"/>
      <c r="F241" s="316">
        <v>1853</v>
      </c>
      <c r="G241" s="317">
        <v>8.7786301369863082</v>
      </c>
      <c r="H241" s="316">
        <f t="shared" si="3"/>
        <v>2</v>
      </c>
      <c r="I241" s="316" t="str">
        <f t="shared" si="0"/>
        <v/>
      </c>
      <c r="J241" s="316">
        <f t="shared" si="4"/>
        <v>2</v>
      </c>
      <c r="K241" s="316" t="str">
        <f t="shared" si="1"/>
        <v/>
      </c>
      <c r="L241" s="316" t="str">
        <f t="shared" si="2"/>
        <v/>
      </c>
      <c r="M241" s="316" t="str">
        <f t="shared" si="5"/>
        <v/>
      </c>
      <c r="N241" s="316" t="str">
        <f t="shared" si="6"/>
        <v/>
      </c>
      <c r="O241" s="316" t="str">
        <f t="shared" si="7"/>
        <v/>
      </c>
      <c r="P241" s="316" t="str">
        <f t="shared" si="8"/>
        <v/>
      </c>
      <c r="Q241" s="316" t="str">
        <f t="shared" si="9"/>
        <v/>
      </c>
      <c r="R241" s="316" t="str">
        <f t="shared" si="10"/>
        <v/>
      </c>
      <c r="S241" s="316"/>
      <c r="T241" s="316"/>
      <c r="U241" s="317">
        <f>AVERAGE(G232:G241)</f>
        <v>9.4511819725781141</v>
      </c>
      <c r="V241" s="316"/>
      <c r="W241" s="316"/>
      <c r="X241" s="316"/>
      <c r="Y241" s="316"/>
      <c r="Z241" s="316"/>
      <c r="AA241" s="316"/>
      <c r="AB241" s="316"/>
    </row>
    <row r="242" spans="1:28" x14ac:dyDescent="0.4">
      <c r="A242" s="310"/>
      <c r="B242" s="310"/>
      <c r="C242" s="310"/>
      <c r="D242" s="703"/>
      <c r="E242" s="316"/>
      <c r="F242" s="316">
        <v>1854</v>
      </c>
      <c r="G242" s="317">
        <v>9.4261643835616411</v>
      </c>
      <c r="H242" s="316">
        <f t="shared" si="3"/>
        <v>7</v>
      </c>
      <c r="I242" s="316" t="str">
        <f t="shared" si="0"/>
        <v/>
      </c>
      <c r="J242" s="316" t="str">
        <f t="shared" si="4"/>
        <v/>
      </c>
      <c r="K242" s="316" t="str">
        <f t="shared" si="1"/>
        <v/>
      </c>
      <c r="L242" s="316" t="str">
        <f t="shared" si="2"/>
        <v/>
      </c>
      <c r="M242" s="316" t="str">
        <f t="shared" si="5"/>
        <v/>
      </c>
      <c r="N242" s="316" t="str">
        <f t="shared" si="6"/>
        <v/>
      </c>
      <c r="O242" s="316">
        <f t="shared" si="7"/>
        <v>7</v>
      </c>
      <c r="P242" s="316" t="str">
        <f t="shared" si="8"/>
        <v/>
      </c>
      <c r="Q242" s="316" t="str">
        <f t="shared" si="9"/>
        <v/>
      </c>
      <c r="R242" s="316" t="str">
        <f t="shared" si="10"/>
        <v/>
      </c>
      <c r="S242" s="316"/>
      <c r="T242" s="316"/>
      <c r="U242" s="317">
        <f t="shared" ref="U242:U305" si="11">AVERAGE(G233:G242)</f>
        <v>9.4780586849068804</v>
      </c>
      <c r="V242" s="316"/>
      <c r="W242" s="316"/>
      <c r="X242" s="316"/>
      <c r="Y242" s="316"/>
      <c r="Z242" s="316"/>
      <c r="AA242" s="316"/>
      <c r="AB242" s="316"/>
    </row>
    <row r="243" spans="1:28" x14ac:dyDescent="0.4">
      <c r="A243" s="310"/>
      <c r="B243" s="310"/>
      <c r="C243" s="310"/>
      <c r="D243" s="703"/>
      <c r="E243" s="316"/>
      <c r="F243" s="316">
        <v>1855</v>
      </c>
      <c r="G243" s="317">
        <v>8.7563013698630101</v>
      </c>
      <c r="H243" s="316">
        <f t="shared" si="3"/>
        <v>2</v>
      </c>
      <c r="I243" s="316" t="str">
        <f t="shared" si="0"/>
        <v/>
      </c>
      <c r="J243" s="316">
        <f t="shared" si="4"/>
        <v>2</v>
      </c>
      <c r="K243" s="316" t="str">
        <f t="shared" si="1"/>
        <v/>
      </c>
      <c r="L243" s="316" t="str">
        <f t="shared" si="2"/>
        <v/>
      </c>
      <c r="M243" s="316" t="str">
        <f t="shared" si="5"/>
        <v/>
      </c>
      <c r="N243" s="316" t="str">
        <f t="shared" si="6"/>
        <v/>
      </c>
      <c r="O243" s="316" t="str">
        <f t="shared" si="7"/>
        <v/>
      </c>
      <c r="P243" s="316" t="str">
        <f t="shared" si="8"/>
        <v/>
      </c>
      <c r="Q243" s="316" t="str">
        <f t="shared" si="9"/>
        <v/>
      </c>
      <c r="R243" s="316" t="str">
        <f t="shared" si="10"/>
        <v/>
      </c>
      <c r="S243" s="316"/>
      <c r="T243" s="316"/>
      <c r="U243" s="317">
        <f t="shared" si="11"/>
        <v>9.4501036570580172</v>
      </c>
      <c r="V243" s="316"/>
      <c r="W243" s="316"/>
      <c r="X243" s="316"/>
      <c r="Y243" s="316"/>
      <c r="Z243" s="316"/>
      <c r="AA243" s="316"/>
      <c r="AB243" s="316"/>
    </row>
    <row r="244" spans="1:28" x14ac:dyDescent="0.4">
      <c r="A244" s="310"/>
      <c r="B244" s="310"/>
      <c r="C244" s="310"/>
      <c r="D244" s="703"/>
      <c r="E244" s="316"/>
      <c r="F244" s="316">
        <v>1856</v>
      </c>
      <c r="G244" s="317">
        <v>9.4564207650273211</v>
      </c>
      <c r="H244" s="316">
        <f t="shared" si="3"/>
        <v>7</v>
      </c>
      <c r="I244" s="316" t="str">
        <f t="shared" si="0"/>
        <v/>
      </c>
      <c r="J244" s="316" t="str">
        <f t="shared" si="4"/>
        <v/>
      </c>
      <c r="K244" s="316" t="str">
        <f t="shared" si="1"/>
        <v/>
      </c>
      <c r="L244" s="316" t="str">
        <f t="shared" si="2"/>
        <v/>
      </c>
      <c r="M244" s="316" t="str">
        <f t="shared" si="5"/>
        <v/>
      </c>
      <c r="N244" s="316" t="str">
        <f t="shared" si="6"/>
        <v/>
      </c>
      <c r="O244" s="316">
        <f t="shared" si="7"/>
        <v>7</v>
      </c>
      <c r="P244" s="316" t="str">
        <f t="shared" si="8"/>
        <v/>
      </c>
      <c r="Q244" s="316" t="str">
        <f t="shared" si="9"/>
        <v/>
      </c>
      <c r="R244" s="316" t="str">
        <f t="shared" si="10"/>
        <v/>
      </c>
      <c r="S244" s="316"/>
      <c r="T244" s="316"/>
      <c r="U244" s="317">
        <f t="shared" si="11"/>
        <v>9.3552512280662423</v>
      </c>
      <c r="V244" s="316"/>
      <c r="W244" s="316"/>
      <c r="X244" s="316"/>
      <c r="Y244" s="316"/>
      <c r="Z244" s="316"/>
      <c r="AA244" s="316"/>
      <c r="AB244" s="316"/>
    </row>
    <row r="245" spans="1:28" x14ac:dyDescent="0.4">
      <c r="A245" s="310"/>
      <c r="B245" s="310"/>
      <c r="C245" s="310"/>
      <c r="D245" s="703"/>
      <c r="E245" s="316"/>
      <c r="F245" s="316">
        <v>1857</v>
      </c>
      <c r="G245" s="317">
        <v>10.262499999999998</v>
      </c>
      <c r="H245" s="316">
        <f t="shared" si="3"/>
        <v>10</v>
      </c>
      <c r="I245" s="316" t="str">
        <f t="shared" si="0"/>
        <v/>
      </c>
      <c r="J245" s="316" t="str">
        <f t="shared" si="4"/>
        <v/>
      </c>
      <c r="K245" s="316" t="str">
        <f t="shared" si="1"/>
        <v/>
      </c>
      <c r="L245" s="316" t="str">
        <f t="shared" si="2"/>
        <v/>
      </c>
      <c r="M245" s="316" t="str">
        <f t="shared" si="5"/>
        <v/>
      </c>
      <c r="N245" s="316" t="str">
        <f t="shared" si="6"/>
        <v/>
      </c>
      <c r="O245" s="316" t="str">
        <f t="shared" si="7"/>
        <v/>
      </c>
      <c r="P245" s="316" t="str">
        <f t="shared" si="8"/>
        <v/>
      </c>
      <c r="Q245" s="316" t="str">
        <f t="shared" si="9"/>
        <v/>
      </c>
      <c r="R245" s="316">
        <f t="shared" si="10"/>
        <v>10</v>
      </c>
      <c r="S245" s="316"/>
      <c r="T245" s="316"/>
      <c r="U245" s="317">
        <f t="shared" si="11"/>
        <v>9.4248901169551331</v>
      </c>
      <c r="V245" s="316"/>
      <c r="W245" s="316"/>
      <c r="X245" s="316"/>
      <c r="Y245" s="316"/>
      <c r="Z245" s="316"/>
      <c r="AA245" s="316"/>
      <c r="AB245" s="316"/>
    </row>
    <row r="246" spans="1:28" x14ac:dyDescent="0.4">
      <c r="A246" s="310"/>
      <c r="B246" s="310"/>
      <c r="C246" s="310"/>
      <c r="D246" s="703"/>
      <c r="E246" s="316"/>
      <c r="F246" s="316">
        <v>1858</v>
      </c>
      <c r="G246" s="317">
        <v>9.6078082191780769</v>
      </c>
      <c r="H246" s="316">
        <f t="shared" si="3"/>
        <v>8</v>
      </c>
      <c r="I246" s="316" t="str">
        <f t="shared" si="0"/>
        <v/>
      </c>
      <c r="J246" s="316" t="str">
        <f t="shared" si="4"/>
        <v/>
      </c>
      <c r="K246" s="316" t="str">
        <f t="shared" si="1"/>
        <v/>
      </c>
      <c r="L246" s="316" t="str">
        <f t="shared" si="2"/>
        <v/>
      </c>
      <c r="M246" s="316" t="str">
        <f t="shared" si="5"/>
        <v/>
      </c>
      <c r="N246" s="316" t="str">
        <f t="shared" si="6"/>
        <v/>
      </c>
      <c r="O246" s="316" t="str">
        <f t="shared" si="7"/>
        <v/>
      </c>
      <c r="P246" s="316">
        <f t="shared" si="8"/>
        <v>8</v>
      </c>
      <c r="Q246" s="316" t="str">
        <f t="shared" si="9"/>
        <v/>
      </c>
      <c r="R246" s="316" t="str">
        <f t="shared" si="10"/>
        <v/>
      </c>
      <c r="S246" s="316"/>
      <c r="T246" s="316"/>
      <c r="U246" s="317">
        <f t="shared" si="11"/>
        <v>9.4631778259252819</v>
      </c>
      <c r="V246" s="316"/>
      <c r="W246" s="316"/>
      <c r="X246" s="316"/>
      <c r="Y246" s="316"/>
      <c r="Z246" s="316"/>
      <c r="AA246" s="316"/>
      <c r="AB246" s="316"/>
    </row>
    <row r="247" spans="1:28" x14ac:dyDescent="0.4">
      <c r="A247" s="310"/>
      <c r="B247" s="310"/>
      <c r="C247" s="310"/>
      <c r="D247" s="703"/>
      <c r="E247" s="316"/>
      <c r="F247" s="316">
        <v>1859</v>
      </c>
      <c r="G247" s="317">
        <v>9.6840659340659307</v>
      </c>
      <c r="H247" s="316">
        <f t="shared" si="3"/>
        <v>8</v>
      </c>
      <c r="I247" s="316" t="str">
        <f t="shared" si="0"/>
        <v/>
      </c>
      <c r="J247" s="316" t="str">
        <f t="shared" si="4"/>
        <v/>
      </c>
      <c r="K247" s="316" t="str">
        <f t="shared" si="1"/>
        <v/>
      </c>
      <c r="L247" s="316" t="str">
        <f t="shared" si="2"/>
        <v/>
      </c>
      <c r="M247" s="316" t="str">
        <f t="shared" si="5"/>
        <v/>
      </c>
      <c r="N247" s="316" t="str">
        <f t="shared" si="6"/>
        <v/>
      </c>
      <c r="O247" s="316" t="str">
        <f t="shared" si="7"/>
        <v/>
      </c>
      <c r="P247" s="316">
        <f t="shared" si="8"/>
        <v>8</v>
      </c>
      <c r="Q247" s="316" t="str">
        <f t="shared" si="9"/>
        <v/>
      </c>
      <c r="R247" s="316" t="str">
        <f t="shared" si="10"/>
        <v/>
      </c>
      <c r="S247" s="316"/>
      <c r="T247" s="316"/>
      <c r="U247" s="317">
        <f t="shared" si="11"/>
        <v>9.4879168369142928</v>
      </c>
      <c r="V247" s="316"/>
      <c r="W247" s="316"/>
      <c r="X247" s="316"/>
      <c r="Y247" s="316"/>
      <c r="Z247" s="316"/>
      <c r="AA247" s="316"/>
      <c r="AB247" s="316"/>
    </row>
    <row r="248" spans="1:28" x14ac:dyDescent="0.4">
      <c r="A248" s="310"/>
      <c r="B248" s="310"/>
      <c r="C248" s="310"/>
      <c r="D248" s="703"/>
      <c r="E248" s="316"/>
      <c r="F248" s="316">
        <v>1860</v>
      </c>
      <c r="G248" s="317">
        <v>8.0845205479451998</v>
      </c>
      <c r="H248" s="316">
        <f t="shared" si="3"/>
        <v>1</v>
      </c>
      <c r="I248" s="316">
        <f t="shared" si="0"/>
        <v>1</v>
      </c>
      <c r="J248" s="316" t="str">
        <f t="shared" si="4"/>
        <v/>
      </c>
      <c r="K248" s="316" t="str">
        <f t="shared" si="1"/>
        <v/>
      </c>
      <c r="L248" s="316" t="str">
        <f t="shared" si="2"/>
        <v/>
      </c>
      <c r="M248" s="316" t="str">
        <f t="shared" si="5"/>
        <v/>
      </c>
      <c r="N248" s="316" t="str">
        <f t="shared" si="6"/>
        <v/>
      </c>
      <c r="O248" s="316" t="str">
        <f t="shared" si="7"/>
        <v/>
      </c>
      <c r="P248" s="316" t="str">
        <f t="shared" si="8"/>
        <v/>
      </c>
      <c r="Q248" s="316" t="str">
        <f t="shared" si="9"/>
        <v/>
      </c>
      <c r="R248" s="316" t="str">
        <f t="shared" si="10"/>
        <v/>
      </c>
      <c r="S248" s="316"/>
      <c r="T248" s="316"/>
      <c r="U248" s="317">
        <f t="shared" si="11"/>
        <v>9.3263275693947634</v>
      </c>
      <c r="V248" s="316"/>
      <c r="W248" s="316"/>
      <c r="X248" s="316"/>
      <c r="Y248" s="316"/>
      <c r="Z248" s="316"/>
      <c r="AA248" s="316"/>
      <c r="AB248" s="316"/>
    </row>
    <row r="249" spans="1:28" x14ac:dyDescent="0.4">
      <c r="A249" s="310"/>
      <c r="B249" s="310"/>
      <c r="C249" s="310"/>
      <c r="D249" s="703"/>
      <c r="E249" s="316"/>
      <c r="F249" s="316">
        <v>1861</v>
      </c>
      <c r="G249" s="317">
        <v>9.3756868131868139</v>
      </c>
      <c r="H249" s="316">
        <f t="shared" si="3"/>
        <v>6</v>
      </c>
      <c r="I249" s="316" t="str">
        <f t="shared" si="0"/>
        <v/>
      </c>
      <c r="J249" s="316" t="str">
        <f t="shared" si="4"/>
        <v/>
      </c>
      <c r="K249" s="316" t="str">
        <f t="shared" si="1"/>
        <v/>
      </c>
      <c r="L249" s="316" t="str">
        <f t="shared" si="2"/>
        <v/>
      </c>
      <c r="M249" s="316" t="str">
        <f t="shared" si="5"/>
        <v/>
      </c>
      <c r="N249" s="316">
        <f t="shared" si="6"/>
        <v>6</v>
      </c>
      <c r="O249" s="316" t="str">
        <f t="shared" si="7"/>
        <v/>
      </c>
      <c r="P249" s="316" t="str">
        <f t="shared" si="8"/>
        <v/>
      </c>
      <c r="Q249" s="316" t="str">
        <f t="shared" si="9"/>
        <v/>
      </c>
      <c r="R249" s="316" t="str">
        <f t="shared" si="10"/>
        <v/>
      </c>
      <c r="S249" s="316"/>
      <c r="T249" s="316"/>
      <c r="U249" s="317">
        <f t="shared" si="11"/>
        <v>9.3081407562079495</v>
      </c>
      <c r="V249" s="316"/>
      <c r="W249" s="316"/>
      <c r="X249" s="316"/>
      <c r="Y249" s="316"/>
      <c r="Z249" s="316"/>
      <c r="AA249" s="316"/>
      <c r="AB249" s="316"/>
    </row>
    <row r="250" spans="1:28" x14ac:dyDescent="0.4">
      <c r="A250" s="310"/>
      <c r="B250" s="310"/>
      <c r="C250" s="310"/>
      <c r="D250" s="703"/>
      <c r="E250" s="316"/>
      <c r="F250" s="316">
        <v>1862</v>
      </c>
      <c r="G250" s="317">
        <v>8.7962912087912155</v>
      </c>
      <c r="H250" s="316">
        <f t="shared" si="3"/>
        <v>2</v>
      </c>
      <c r="I250" s="316" t="str">
        <f t="shared" si="0"/>
        <v/>
      </c>
      <c r="J250" s="316">
        <f t="shared" si="4"/>
        <v>2</v>
      </c>
      <c r="K250" s="316" t="str">
        <f t="shared" si="1"/>
        <v/>
      </c>
      <c r="L250" s="316" t="str">
        <f t="shared" si="2"/>
        <v/>
      </c>
      <c r="M250" s="316" t="str">
        <f t="shared" si="5"/>
        <v/>
      </c>
      <c r="N250" s="316" t="str">
        <f t="shared" si="6"/>
        <v/>
      </c>
      <c r="O250" s="316" t="str">
        <f t="shared" si="7"/>
        <v/>
      </c>
      <c r="P250" s="316" t="str">
        <f t="shared" si="8"/>
        <v/>
      </c>
      <c r="Q250" s="316" t="str">
        <f t="shared" si="9"/>
        <v/>
      </c>
      <c r="R250" s="316" t="str">
        <f t="shared" si="10"/>
        <v/>
      </c>
      <c r="S250" s="316"/>
      <c r="T250" s="316"/>
      <c r="U250" s="317">
        <f t="shared" si="11"/>
        <v>9.2228389378605513</v>
      </c>
      <c r="V250" s="316"/>
      <c r="W250" s="316"/>
      <c r="X250" s="316"/>
      <c r="Y250" s="316"/>
      <c r="Z250" s="316"/>
      <c r="AA250" s="316"/>
      <c r="AB250" s="316"/>
    </row>
    <row r="251" spans="1:28" x14ac:dyDescent="0.4">
      <c r="A251" s="310"/>
      <c r="B251" s="310"/>
      <c r="C251" s="310"/>
      <c r="D251" s="703"/>
      <c r="E251" s="316"/>
      <c r="F251" s="316">
        <v>1863</v>
      </c>
      <c r="G251" s="317">
        <v>9.240684931506852</v>
      </c>
      <c r="H251" s="316">
        <f t="shared" si="3"/>
        <v>5</v>
      </c>
      <c r="I251" s="316" t="str">
        <f t="shared" si="0"/>
        <v/>
      </c>
      <c r="J251" s="316" t="str">
        <f t="shared" si="4"/>
        <v/>
      </c>
      <c r="K251" s="316" t="str">
        <f t="shared" si="1"/>
        <v/>
      </c>
      <c r="L251" s="316" t="str">
        <f t="shared" si="2"/>
        <v/>
      </c>
      <c r="M251" s="316">
        <f t="shared" si="5"/>
        <v>5</v>
      </c>
      <c r="N251" s="316" t="str">
        <f t="shared" si="6"/>
        <v/>
      </c>
      <c r="O251" s="316" t="str">
        <f t="shared" si="7"/>
        <v/>
      </c>
      <c r="P251" s="316" t="str">
        <f t="shared" si="8"/>
        <v/>
      </c>
      <c r="Q251" s="316" t="str">
        <f t="shared" si="9"/>
        <v/>
      </c>
      <c r="R251" s="316" t="str">
        <f t="shared" si="10"/>
        <v/>
      </c>
      <c r="S251" s="316"/>
      <c r="T251" s="316"/>
      <c r="U251" s="317">
        <f t="shared" si="11"/>
        <v>9.2690444173126068</v>
      </c>
      <c r="V251" s="316"/>
      <c r="W251" s="316"/>
      <c r="X251" s="316"/>
      <c r="Y251" s="316"/>
      <c r="Z251" s="316"/>
      <c r="AA251" s="316"/>
      <c r="AB251" s="316"/>
    </row>
    <row r="252" spans="1:28" x14ac:dyDescent="0.4">
      <c r="A252" s="310"/>
      <c r="B252" s="310"/>
      <c r="C252" s="310"/>
      <c r="D252" s="703"/>
      <c r="E252" s="316"/>
      <c r="F252" s="316">
        <v>1864</v>
      </c>
      <c r="G252" s="317">
        <v>8.7045081967213118</v>
      </c>
      <c r="H252" s="316">
        <f t="shared" si="3"/>
        <v>2</v>
      </c>
      <c r="I252" s="316" t="str">
        <f t="shared" si="0"/>
        <v/>
      </c>
      <c r="J252" s="316">
        <f t="shared" si="4"/>
        <v>2</v>
      </c>
      <c r="K252" s="316" t="str">
        <f t="shared" si="1"/>
        <v/>
      </c>
      <c r="L252" s="316" t="str">
        <f t="shared" si="2"/>
        <v/>
      </c>
      <c r="M252" s="316" t="str">
        <f t="shared" si="5"/>
        <v/>
      </c>
      <c r="N252" s="316" t="str">
        <f t="shared" si="6"/>
        <v/>
      </c>
      <c r="O252" s="316" t="str">
        <f t="shared" si="7"/>
        <v/>
      </c>
      <c r="P252" s="316" t="str">
        <f t="shared" si="8"/>
        <v/>
      </c>
      <c r="Q252" s="316" t="str">
        <f t="shared" si="9"/>
        <v/>
      </c>
      <c r="R252" s="316" t="str">
        <f t="shared" si="10"/>
        <v/>
      </c>
      <c r="S252" s="316"/>
      <c r="T252" s="316"/>
      <c r="U252" s="317">
        <f t="shared" si="11"/>
        <v>9.1968787986285729</v>
      </c>
      <c r="V252" s="316"/>
      <c r="W252" s="316"/>
      <c r="X252" s="316"/>
      <c r="Y252" s="316"/>
      <c r="Z252" s="316"/>
      <c r="AA252" s="316"/>
      <c r="AB252" s="316"/>
    </row>
    <row r="253" spans="1:28" x14ac:dyDescent="0.4">
      <c r="A253" s="310"/>
      <c r="B253" s="310"/>
      <c r="C253" s="310"/>
      <c r="D253" s="703"/>
      <c r="E253" s="316"/>
      <c r="F253" s="316">
        <v>1865</v>
      </c>
      <c r="G253" s="317">
        <v>9.5138356164383548</v>
      </c>
      <c r="H253" s="316">
        <f t="shared" si="3"/>
        <v>7</v>
      </c>
      <c r="I253" s="316" t="str">
        <f t="shared" si="0"/>
        <v/>
      </c>
      <c r="J253" s="316" t="str">
        <f t="shared" si="4"/>
        <v/>
      </c>
      <c r="K253" s="316" t="str">
        <f t="shared" si="1"/>
        <v/>
      </c>
      <c r="L253" s="316" t="str">
        <f t="shared" si="2"/>
        <v/>
      </c>
      <c r="M253" s="316" t="str">
        <f t="shared" si="5"/>
        <v/>
      </c>
      <c r="N253" s="316" t="str">
        <f t="shared" si="6"/>
        <v/>
      </c>
      <c r="O253" s="316">
        <f t="shared" si="7"/>
        <v>7</v>
      </c>
      <c r="P253" s="316" t="str">
        <f t="shared" si="8"/>
        <v/>
      </c>
      <c r="Q253" s="316" t="str">
        <f t="shared" si="9"/>
        <v/>
      </c>
      <c r="R253" s="316" t="str">
        <f t="shared" si="10"/>
        <v/>
      </c>
      <c r="S253" s="316"/>
      <c r="T253" s="316"/>
      <c r="U253" s="317">
        <f t="shared" si="11"/>
        <v>9.2726322232861076</v>
      </c>
      <c r="V253" s="316"/>
      <c r="W253" s="316"/>
      <c r="X253" s="316"/>
      <c r="Y253" s="316"/>
      <c r="Z253" s="316"/>
      <c r="AA253" s="316"/>
      <c r="AB253" s="316"/>
    </row>
    <row r="254" spans="1:28" x14ac:dyDescent="0.4">
      <c r="A254" s="310"/>
      <c r="B254" s="310"/>
      <c r="C254" s="310"/>
      <c r="D254" s="703"/>
      <c r="E254" s="316"/>
      <c r="F254" s="316">
        <v>1866</v>
      </c>
      <c r="G254" s="317">
        <v>8.9747945205479471</v>
      </c>
      <c r="H254" s="316">
        <f t="shared" si="3"/>
        <v>4</v>
      </c>
      <c r="I254" s="316" t="str">
        <f t="shared" si="0"/>
        <v/>
      </c>
      <c r="J254" s="316" t="str">
        <f t="shared" si="4"/>
        <v/>
      </c>
      <c r="K254" s="316" t="str">
        <f t="shared" si="1"/>
        <v/>
      </c>
      <c r="L254" s="316">
        <f t="shared" si="2"/>
        <v>4</v>
      </c>
      <c r="M254" s="316" t="str">
        <f t="shared" si="5"/>
        <v/>
      </c>
      <c r="N254" s="316" t="str">
        <f t="shared" si="6"/>
        <v/>
      </c>
      <c r="O254" s="316" t="str">
        <f t="shared" si="7"/>
        <v/>
      </c>
      <c r="P254" s="316" t="str">
        <f t="shared" si="8"/>
        <v/>
      </c>
      <c r="Q254" s="316" t="str">
        <f t="shared" si="9"/>
        <v/>
      </c>
      <c r="R254" s="316" t="str">
        <f t="shared" si="10"/>
        <v/>
      </c>
      <c r="S254" s="316"/>
      <c r="T254" s="316"/>
      <c r="U254" s="317">
        <f t="shared" si="11"/>
        <v>9.2244695988381693</v>
      </c>
      <c r="V254" s="316"/>
      <c r="W254" s="316"/>
      <c r="X254" s="316"/>
      <c r="Y254" s="316"/>
      <c r="Z254" s="316"/>
      <c r="AA254" s="316"/>
      <c r="AB254" s="316"/>
    </row>
    <row r="255" spans="1:28" x14ac:dyDescent="0.4">
      <c r="A255" s="310"/>
      <c r="B255" s="310"/>
      <c r="C255" s="310"/>
      <c r="D255" s="703"/>
      <c r="E255" s="316"/>
      <c r="F255" s="316">
        <v>1867</v>
      </c>
      <c r="G255" s="317">
        <v>8.8647945205479459</v>
      </c>
      <c r="H255" s="316">
        <f t="shared" si="3"/>
        <v>3</v>
      </c>
      <c r="I255" s="316" t="str">
        <f t="shared" si="0"/>
        <v/>
      </c>
      <c r="J255" s="316" t="str">
        <f t="shared" si="4"/>
        <v/>
      </c>
      <c r="K255" s="316">
        <f t="shared" si="1"/>
        <v>3</v>
      </c>
      <c r="L255" s="316" t="str">
        <f t="shared" si="2"/>
        <v/>
      </c>
      <c r="M255" s="316" t="str">
        <f t="shared" si="5"/>
        <v/>
      </c>
      <c r="N255" s="316" t="str">
        <f t="shared" si="6"/>
        <v/>
      </c>
      <c r="O255" s="316" t="str">
        <f t="shared" si="7"/>
        <v/>
      </c>
      <c r="P255" s="316" t="str">
        <f t="shared" si="8"/>
        <v/>
      </c>
      <c r="Q255" s="316" t="str">
        <f t="shared" si="9"/>
        <v/>
      </c>
      <c r="R255" s="316" t="str">
        <f t="shared" si="10"/>
        <v/>
      </c>
      <c r="S255" s="316"/>
      <c r="T255" s="316"/>
      <c r="U255" s="317">
        <f t="shared" si="11"/>
        <v>9.084699050892965</v>
      </c>
      <c r="V255" s="316"/>
      <c r="W255" s="316"/>
      <c r="X255" s="316"/>
      <c r="Y255" s="316"/>
      <c r="Z255" s="316"/>
      <c r="AA255" s="316"/>
      <c r="AB255" s="316"/>
    </row>
    <row r="256" spans="1:28" x14ac:dyDescent="0.4">
      <c r="A256" s="310"/>
      <c r="B256" s="310"/>
      <c r="C256" s="310"/>
      <c r="D256" s="703"/>
      <c r="E256" s="316"/>
      <c r="F256" s="316">
        <v>1868</v>
      </c>
      <c r="G256" s="317">
        <v>9.725409836065575</v>
      </c>
      <c r="H256" s="316">
        <f t="shared" si="3"/>
        <v>8</v>
      </c>
      <c r="I256" s="316" t="str">
        <f t="shared" si="0"/>
        <v/>
      </c>
      <c r="J256" s="316" t="str">
        <f t="shared" si="4"/>
        <v/>
      </c>
      <c r="K256" s="316" t="str">
        <f t="shared" si="1"/>
        <v/>
      </c>
      <c r="L256" s="316" t="str">
        <f t="shared" si="2"/>
        <v/>
      </c>
      <c r="M256" s="316" t="str">
        <f t="shared" si="5"/>
        <v/>
      </c>
      <c r="N256" s="316" t="str">
        <f t="shared" si="6"/>
        <v/>
      </c>
      <c r="O256" s="316" t="str">
        <f t="shared" si="7"/>
        <v/>
      </c>
      <c r="P256" s="316">
        <f t="shared" si="8"/>
        <v>8</v>
      </c>
      <c r="Q256" s="316" t="str">
        <f t="shared" si="9"/>
        <v/>
      </c>
      <c r="R256" s="316" t="str">
        <f t="shared" si="10"/>
        <v/>
      </c>
      <c r="S256" s="316"/>
      <c r="T256" s="316"/>
      <c r="U256" s="317">
        <f t="shared" si="11"/>
        <v>9.096459212581717</v>
      </c>
      <c r="V256" s="316"/>
      <c r="W256" s="316"/>
      <c r="X256" s="316"/>
      <c r="Y256" s="316"/>
      <c r="Z256" s="316"/>
      <c r="AA256" s="316"/>
      <c r="AB256" s="316"/>
    </row>
    <row r="257" spans="1:28" x14ac:dyDescent="0.4">
      <c r="A257" s="310"/>
      <c r="B257" s="310"/>
      <c r="C257" s="310"/>
      <c r="D257" s="703"/>
      <c r="E257" s="316"/>
      <c r="F257" s="316">
        <v>1869</v>
      </c>
      <c r="G257" s="317">
        <v>9.2215068493150714</v>
      </c>
      <c r="H257" s="316">
        <f t="shared" si="3"/>
        <v>5</v>
      </c>
      <c r="I257" s="316" t="str">
        <f t="shared" si="0"/>
        <v/>
      </c>
      <c r="J257" s="316" t="str">
        <f t="shared" si="4"/>
        <v/>
      </c>
      <c r="K257" s="316" t="str">
        <f t="shared" si="1"/>
        <v/>
      </c>
      <c r="L257" s="316" t="str">
        <f t="shared" si="2"/>
        <v/>
      </c>
      <c r="M257" s="316">
        <f t="shared" si="5"/>
        <v>5</v>
      </c>
      <c r="N257" s="316" t="str">
        <f t="shared" si="6"/>
        <v/>
      </c>
      <c r="O257" s="316" t="str">
        <f t="shared" si="7"/>
        <v/>
      </c>
      <c r="P257" s="316" t="str">
        <f t="shared" si="8"/>
        <v/>
      </c>
      <c r="Q257" s="316" t="str">
        <f t="shared" si="9"/>
        <v/>
      </c>
      <c r="R257" s="316" t="str">
        <f t="shared" si="10"/>
        <v/>
      </c>
      <c r="S257" s="316"/>
      <c r="T257" s="316"/>
      <c r="U257" s="317">
        <f t="shared" si="11"/>
        <v>9.0502033041066294</v>
      </c>
      <c r="V257" s="316"/>
      <c r="W257" s="316"/>
      <c r="X257" s="316"/>
      <c r="Y257" s="316"/>
      <c r="Z257" s="316"/>
      <c r="AA257" s="316"/>
      <c r="AB257" s="316"/>
    </row>
    <row r="258" spans="1:28" x14ac:dyDescent="0.4">
      <c r="A258" s="310"/>
      <c r="B258" s="310"/>
      <c r="C258" s="310"/>
      <c r="D258" s="703"/>
      <c r="E258" s="316"/>
      <c r="F258" s="316">
        <v>1870</v>
      </c>
      <c r="G258" s="317">
        <v>8.989697802197794</v>
      </c>
      <c r="H258" s="316">
        <f t="shared" si="3"/>
        <v>4</v>
      </c>
      <c r="I258" s="316" t="str">
        <f t="shared" si="0"/>
        <v/>
      </c>
      <c r="J258" s="316" t="str">
        <f t="shared" si="4"/>
        <v/>
      </c>
      <c r="K258" s="316" t="str">
        <f t="shared" si="1"/>
        <v/>
      </c>
      <c r="L258" s="316">
        <f t="shared" si="2"/>
        <v>4</v>
      </c>
      <c r="M258" s="316" t="str">
        <f t="shared" si="5"/>
        <v/>
      </c>
      <c r="N258" s="316" t="str">
        <f t="shared" si="6"/>
        <v/>
      </c>
      <c r="O258" s="316" t="str">
        <f t="shared" si="7"/>
        <v/>
      </c>
      <c r="P258" s="316" t="str">
        <f t="shared" si="8"/>
        <v/>
      </c>
      <c r="Q258" s="316" t="str">
        <f t="shared" si="9"/>
        <v/>
      </c>
      <c r="R258" s="316" t="str">
        <f t="shared" si="10"/>
        <v/>
      </c>
      <c r="S258" s="316"/>
      <c r="T258" s="316"/>
      <c r="U258" s="317">
        <f t="shared" si="11"/>
        <v>9.140721029531889</v>
      </c>
      <c r="V258" s="316"/>
      <c r="W258" s="316"/>
      <c r="X258" s="316"/>
      <c r="Y258" s="316"/>
      <c r="Z258" s="316"/>
      <c r="AA258" s="316"/>
      <c r="AB258" s="316"/>
    </row>
    <row r="259" spans="1:28" x14ac:dyDescent="0.4">
      <c r="A259" s="310"/>
      <c r="B259" s="310"/>
      <c r="C259" s="310"/>
      <c r="D259" s="703"/>
      <c r="E259" s="316"/>
      <c r="F259" s="316">
        <v>1871</v>
      </c>
      <c r="G259" s="317">
        <v>9.2457534246575364</v>
      </c>
      <c r="H259" s="316">
        <f t="shared" si="3"/>
        <v>6</v>
      </c>
      <c r="I259" s="316" t="str">
        <f t="shared" si="0"/>
        <v/>
      </c>
      <c r="J259" s="316" t="str">
        <f t="shared" si="4"/>
        <v/>
      </c>
      <c r="K259" s="316" t="str">
        <f t="shared" si="1"/>
        <v/>
      </c>
      <c r="L259" s="316" t="str">
        <f t="shared" si="2"/>
        <v/>
      </c>
      <c r="M259" s="316" t="str">
        <f t="shared" si="5"/>
        <v/>
      </c>
      <c r="N259" s="316">
        <f t="shared" si="6"/>
        <v>6</v>
      </c>
      <c r="O259" s="316" t="str">
        <f t="shared" si="7"/>
        <v/>
      </c>
      <c r="P259" s="316" t="str">
        <f t="shared" si="8"/>
        <v/>
      </c>
      <c r="Q259" s="316" t="str">
        <f t="shared" si="9"/>
        <v/>
      </c>
      <c r="R259" s="316" t="str">
        <f t="shared" si="10"/>
        <v/>
      </c>
      <c r="S259" s="316"/>
      <c r="T259" s="316"/>
      <c r="U259" s="317">
        <f t="shared" si="11"/>
        <v>9.1277276906789613</v>
      </c>
      <c r="V259" s="316"/>
      <c r="W259" s="316"/>
      <c r="X259" s="316"/>
      <c r="Y259" s="316"/>
      <c r="Z259" s="316"/>
      <c r="AA259" s="316"/>
      <c r="AB259" s="316"/>
    </row>
    <row r="260" spans="1:28" x14ac:dyDescent="0.4">
      <c r="A260" s="310"/>
      <c r="B260" s="310"/>
      <c r="C260" s="310"/>
      <c r="D260" s="703"/>
      <c r="E260" s="316"/>
      <c r="F260" s="316">
        <v>1872</v>
      </c>
      <c r="G260" s="317">
        <v>8.8587671232876737</v>
      </c>
      <c r="H260" s="316">
        <f t="shared" si="3"/>
        <v>3</v>
      </c>
      <c r="I260" s="316" t="str">
        <f t="shared" si="0"/>
        <v/>
      </c>
      <c r="J260" s="316" t="str">
        <f t="shared" si="4"/>
        <v/>
      </c>
      <c r="K260" s="316">
        <f t="shared" si="1"/>
        <v>3</v>
      </c>
      <c r="L260" s="316" t="str">
        <f t="shared" si="2"/>
        <v/>
      </c>
      <c r="M260" s="316" t="str">
        <f t="shared" si="5"/>
        <v/>
      </c>
      <c r="N260" s="316" t="str">
        <f t="shared" si="6"/>
        <v/>
      </c>
      <c r="O260" s="316" t="str">
        <f t="shared" si="7"/>
        <v/>
      </c>
      <c r="P260" s="316" t="str">
        <f t="shared" si="8"/>
        <v/>
      </c>
      <c r="Q260" s="316" t="str">
        <f t="shared" si="9"/>
        <v/>
      </c>
      <c r="R260" s="316" t="str">
        <f t="shared" si="10"/>
        <v/>
      </c>
      <c r="S260" s="316"/>
      <c r="T260" s="316"/>
      <c r="U260" s="317">
        <f t="shared" si="11"/>
        <v>9.1339752821286062</v>
      </c>
      <c r="V260" s="316"/>
      <c r="W260" s="316"/>
      <c r="X260" s="316"/>
      <c r="Y260" s="316"/>
      <c r="Z260" s="316"/>
      <c r="AA260" s="316"/>
      <c r="AB260" s="316"/>
    </row>
    <row r="261" spans="1:28" x14ac:dyDescent="0.4">
      <c r="A261" s="310"/>
      <c r="B261" s="310"/>
      <c r="C261" s="310"/>
      <c r="D261" s="703"/>
      <c r="E261" s="316"/>
      <c r="F261" s="316">
        <v>1873</v>
      </c>
      <c r="G261" s="317">
        <v>8.6142857142857086</v>
      </c>
      <c r="H261" s="316">
        <f t="shared" si="3"/>
        <v>2</v>
      </c>
      <c r="I261" s="316" t="str">
        <f t="shared" si="0"/>
        <v/>
      </c>
      <c r="J261" s="316">
        <f t="shared" si="4"/>
        <v>2</v>
      </c>
      <c r="K261" s="316" t="str">
        <f t="shared" si="1"/>
        <v/>
      </c>
      <c r="L261" s="316" t="str">
        <f t="shared" si="2"/>
        <v/>
      </c>
      <c r="M261" s="316" t="str">
        <f t="shared" si="5"/>
        <v/>
      </c>
      <c r="N261" s="316" t="str">
        <f t="shared" si="6"/>
        <v/>
      </c>
      <c r="O261" s="316" t="str">
        <f t="shared" si="7"/>
        <v/>
      </c>
      <c r="P261" s="316" t="str">
        <f t="shared" si="8"/>
        <v/>
      </c>
      <c r="Q261" s="316" t="str">
        <f t="shared" si="9"/>
        <v/>
      </c>
      <c r="R261" s="316" t="str">
        <f t="shared" si="10"/>
        <v/>
      </c>
      <c r="S261" s="316"/>
      <c r="T261" s="316"/>
      <c r="U261" s="317">
        <f t="shared" si="11"/>
        <v>9.0713353604064935</v>
      </c>
      <c r="V261" s="316"/>
      <c r="W261" s="316"/>
      <c r="X261" s="316"/>
      <c r="Y261" s="316"/>
      <c r="Z261" s="316"/>
      <c r="AA261" s="316"/>
      <c r="AB261" s="316"/>
    </row>
    <row r="262" spans="1:28" x14ac:dyDescent="0.4">
      <c r="A262" s="310"/>
      <c r="B262" s="310"/>
      <c r="C262" s="310"/>
      <c r="D262" s="703"/>
      <c r="E262" s="316"/>
      <c r="F262" s="316">
        <v>1874</v>
      </c>
      <c r="G262" s="317">
        <v>8.9685439560439608</v>
      </c>
      <c r="H262" s="316">
        <f t="shared" si="3"/>
        <v>3</v>
      </c>
      <c r="I262" s="316" t="str">
        <f t="shared" si="0"/>
        <v/>
      </c>
      <c r="J262" s="316" t="str">
        <f t="shared" si="4"/>
        <v/>
      </c>
      <c r="K262" s="316">
        <f t="shared" si="1"/>
        <v>3</v>
      </c>
      <c r="L262" s="316" t="str">
        <f t="shared" si="2"/>
        <v/>
      </c>
      <c r="M262" s="316" t="str">
        <f t="shared" si="5"/>
        <v/>
      </c>
      <c r="N262" s="316" t="str">
        <f t="shared" si="6"/>
        <v/>
      </c>
      <c r="O262" s="316" t="str">
        <f t="shared" si="7"/>
        <v/>
      </c>
      <c r="P262" s="316" t="str">
        <f t="shared" si="8"/>
        <v/>
      </c>
      <c r="Q262" s="316" t="str">
        <f t="shared" si="9"/>
        <v/>
      </c>
      <c r="R262" s="316" t="str">
        <f t="shared" si="10"/>
        <v/>
      </c>
      <c r="S262" s="316"/>
      <c r="T262" s="316"/>
      <c r="U262" s="317">
        <f t="shared" si="11"/>
        <v>9.0977389363387573</v>
      </c>
      <c r="V262" s="316"/>
      <c r="W262" s="316"/>
      <c r="X262" s="316"/>
      <c r="Y262" s="316"/>
      <c r="Z262" s="316"/>
      <c r="AA262" s="316"/>
      <c r="AB262" s="316"/>
    </row>
    <row r="263" spans="1:28" x14ac:dyDescent="0.4">
      <c r="A263" s="310"/>
      <c r="B263" s="310"/>
      <c r="C263" s="310"/>
      <c r="D263" s="703"/>
      <c r="E263" s="316"/>
      <c r="F263" s="316">
        <v>1875</v>
      </c>
      <c r="G263" s="317">
        <v>9.0909589041095895</v>
      </c>
      <c r="H263" s="316">
        <f t="shared" si="3"/>
        <v>4</v>
      </c>
      <c r="I263" s="316" t="str">
        <f t="shared" si="0"/>
        <v/>
      </c>
      <c r="J263" s="316" t="str">
        <f t="shared" si="4"/>
        <v/>
      </c>
      <c r="K263" s="316" t="str">
        <f t="shared" si="1"/>
        <v/>
      </c>
      <c r="L263" s="316">
        <f t="shared" si="2"/>
        <v>4</v>
      </c>
      <c r="M263" s="316" t="str">
        <f t="shared" si="5"/>
        <v/>
      </c>
      <c r="N263" s="316" t="str">
        <f t="shared" si="6"/>
        <v/>
      </c>
      <c r="O263" s="316" t="str">
        <f t="shared" si="7"/>
        <v/>
      </c>
      <c r="P263" s="316" t="str">
        <f t="shared" si="8"/>
        <v/>
      </c>
      <c r="Q263" s="316" t="str">
        <f t="shared" si="9"/>
        <v/>
      </c>
      <c r="R263" s="316" t="str">
        <f t="shared" si="10"/>
        <v/>
      </c>
      <c r="S263" s="316"/>
      <c r="T263" s="316"/>
      <c r="U263" s="317">
        <f t="shared" si="11"/>
        <v>9.0554512651058801</v>
      </c>
      <c r="V263" s="316"/>
      <c r="W263" s="316"/>
      <c r="X263" s="316"/>
      <c r="Y263" s="316"/>
      <c r="Z263" s="316"/>
      <c r="AA263" s="316"/>
      <c r="AB263" s="316"/>
    </row>
    <row r="264" spans="1:28" x14ac:dyDescent="0.4">
      <c r="A264" s="310"/>
      <c r="B264" s="310"/>
      <c r="C264" s="310"/>
      <c r="D264" s="703"/>
      <c r="E264" s="316"/>
      <c r="F264" s="316">
        <v>1876</v>
      </c>
      <c r="G264" s="317">
        <v>8.9270083102493114</v>
      </c>
      <c r="H264" s="316">
        <f t="shared" si="3"/>
        <v>3</v>
      </c>
      <c r="I264" s="316" t="str">
        <f t="shared" si="0"/>
        <v/>
      </c>
      <c r="J264" s="316" t="str">
        <f t="shared" si="4"/>
        <v/>
      </c>
      <c r="K264" s="316">
        <f t="shared" si="1"/>
        <v>3</v>
      </c>
      <c r="L264" s="316" t="str">
        <f t="shared" si="2"/>
        <v/>
      </c>
      <c r="M264" s="316" t="str">
        <f t="shared" si="5"/>
        <v/>
      </c>
      <c r="N264" s="316" t="str">
        <f t="shared" si="6"/>
        <v/>
      </c>
      <c r="O264" s="316" t="str">
        <f t="shared" si="7"/>
        <v/>
      </c>
      <c r="P264" s="316" t="str">
        <f t="shared" si="8"/>
        <v/>
      </c>
      <c r="Q264" s="316" t="str">
        <f t="shared" si="9"/>
        <v/>
      </c>
      <c r="R264" s="316" t="str">
        <f t="shared" si="10"/>
        <v/>
      </c>
      <c r="S264" s="316"/>
      <c r="T264" s="316"/>
      <c r="U264" s="317">
        <f t="shared" si="11"/>
        <v>9.0506726440760161</v>
      </c>
      <c r="V264" s="316"/>
      <c r="W264" s="316"/>
      <c r="X264" s="316"/>
      <c r="Y264" s="316"/>
      <c r="Z264" s="316"/>
      <c r="AA264" s="316"/>
      <c r="AB264" s="316"/>
    </row>
    <row r="265" spans="1:28" x14ac:dyDescent="0.4">
      <c r="A265" s="310"/>
      <c r="B265" s="310"/>
      <c r="C265" s="310"/>
      <c r="D265" s="703"/>
      <c r="E265" s="316"/>
      <c r="F265" s="316">
        <v>1877</v>
      </c>
      <c r="G265" s="317">
        <v>8.5900000000000016</v>
      </c>
      <c r="H265" s="316">
        <f t="shared" si="3"/>
        <v>1</v>
      </c>
      <c r="I265" s="316">
        <f t="shared" si="0"/>
        <v>1</v>
      </c>
      <c r="J265" s="316" t="str">
        <f t="shared" si="4"/>
        <v/>
      </c>
      <c r="K265" s="316" t="str">
        <f t="shared" si="1"/>
        <v/>
      </c>
      <c r="L265" s="316" t="str">
        <f t="shared" si="2"/>
        <v/>
      </c>
      <c r="M265" s="316" t="str">
        <f t="shared" si="5"/>
        <v/>
      </c>
      <c r="N265" s="316" t="str">
        <f t="shared" si="6"/>
        <v/>
      </c>
      <c r="O265" s="316" t="str">
        <f t="shared" si="7"/>
        <v/>
      </c>
      <c r="P265" s="316" t="str">
        <f t="shared" si="8"/>
        <v/>
      </c>
      <c r="Q265" s="316" t="str">
        <f t="shared" si="9"/>
        <v/>
      </c>
      <c r="R265" s="316" t="str">
        <f t="shared" si="10"/>
        <v/>
      </c>
      <c r="S265" s="316"/>
      <c r="T265" s="316"/>
      <c r="U265" s="317">
        <f t="shared" si="11"/>
        <v>9.0231931920212212</v>
      </c>
      <c r="V265" s="316"/>
      <c r="W265" s="316"/>
      <c r="X265" s="316"/>
      <c r="Y265" s="316"/>
      <c r="Z265" s="316"/>
      <c r="AA265" s="316"/>
      <c r="AB265" s="316"/>
    </row>
    <row r="266" spans="1:28" x14ac:dyDescent="0.4">
      <c r="A266" s="310"/>
      <c r="B266" s="310"/>
      <c r="C266" s="310"/>
      <c r="D266" s="703"/>
      <c r="E266" s="316"/>
      <c r="F266" s="316">
        <v>1878</v>
      </c>
      <c r="G266" s="317">
        <v>8.8115068493150606</v>
      </c>
      <c r="H266" s="316">
        <f t="shared" si="3"/>
        <v>2</v>
      </c>
      <c r="I266" s="316" t="str">
        <f t="shared" si="0"/>
        <v/>
      </c>
      <c r="J266" s="316">
        <f t="shared" si="4"/>
        <v>2</v>
      </c>
      <c r="K266" s="316" t="str">
        <f t="shared" si="1"/>
        <v/>
      </c>
      <c r="L266" s="316" t="str">
        <f t="shared" si="2"/>
        <v/>
      </c>
      <c r="M266" s="316" t="str">
        <f t="shared" si="5"/>
        <v/>
      </c>
      <c r="N266" s="316" t="str">
        <f t="shared" si="6"/>
        <v/>
      </c>
      <c r="O266" s="316" t="str">
        <f t="shared" si="7"/>
        <v/>
      </c>
      <c r="P266" s="316" t="str">
        <f t="shared" si="8"/>
        <v/>
      </c>
      <c r="Q266" s="316" t="str">
        <f t="shared" si="9"/>
        <v/>
      </c>
      <c r="R266" s="316" t="str">
        <f t="shared" si="10"/>
        <v/>
      </c>
      <c r="S266" s="316"/>
      <c r="T266" s="316"/>
      <c r="U266" s="317">
        <f t="shared" si="11"/>
        <v>8.9318028933461697</v>
      </c>
      <c r="V266" s="316"/>
      <c r="W266" s="316"/>
      <c r="X266" s="316"/>
      <c r="Y266" s="316"/>
      <c r="Z266" s="316"/>
      <c r="AA266" s="316"/>
      <c r="AB266" s="316"/>
    </row>
    <row r="267" spans="1:28" x14ac:dyDescent="0.4">
      <c r="A267" s="310"/>
      <c r="B267" s="310"/>
      <c r="C267" s="310"/>
      <c r="D267" s="703"/>
      <c r="E267" s="316"/>
      <c r="F267" s="316">
        <v>1879</v>
      </c>
      <c r="G267" s="317">
        <v>7.3461643835616446</v>
      </c>
      <c r="H267" s="316">
        <f t="shared" si="3"/>
        <v>1</v>
      </c>
      <c r="I267" s="316">
        <f t="shared" si="0"/>
        <v>1</v>
      </c>
      <c r="J267" s="316" t="str">
        <f t="shared" si="4"/>
        <v/>
      </c>
      <c r="K267" s="316" t="str">
        <f t="shared" si="1"/>
        <v/>
      </c>
      <c r="L267" s="316" t="str">
        <f t="shared" si="2"/>
        <v/>
      </c>
      <c r="M267" s="316" t="str">
        <f t="shared" si="5"/>
        <v/>
      </c>
      <c r="N267" s="316" t="str">
        <f t="shared" si="6"/>
        <v/>
      </c>
      <c r="O267" s="316" t="str">
        <f t="shared" si="7"/>
        <v/>
      </c>
      <c r="P267" s="316" t="str">
        <f t="shared" si="8"/>
        <v/>
      </c>
      <c r="Q267" s="316" t="str">
        <f t="shared" si="9"/>
        <v/>
      </c>
      <c r="R267" s="316" t="str">
        <f t="shared" si="10"/>
        <v/>
      </c>
      <c r="S267" s="316"/>
      <c r="T267" s="316"/>
      <c r="U267" s="317">
        <f t="shared" si="11"/>
        <v>8.7442686467708288</v>
      </c>
      <c r="V267" s="316"/>
      <c r="W267" s="316"/>
      <c r="X267" s="316"/>
      <c r="Y267" s="316"/>
      <c r="Z267" s="316"/>
      <c r="AA267" s="316"/>
      <c r="AB267" s="316"/>
    </row>
    <row r="268" spans="1:28" x14ac:dyDescent="0.4">
      <c r="A268" s="310"/>
      <c r="B268" s="310"/>
      <c r="C268" s="310"/>
      <c r="D268" s="703"/>
      <c r="E268" s="316"/>
      <c r="F268" s="316">
        <v>1880</v>
      </c>
      <c r="G268" s="317">
        <v>8.857786885245897</v>
      </c>
      <c r="H268" s="316">
        <f t="shared" si="3"/>
        <v>3</v>
      </c>
      <c r="I268" s="316" t="str">
        <f t="shared" si="0"/>
        <v/>
      </c>
      <c r="J268" s="316" t="str">
        <f t="shared" si="4"/>
        <v/>
      </c>
      <c r="K268" s="316">
        <f t="shared" si="1"/>
        <v>3</v>
      </c>
      <c r="L268" s="316" t="str">
        <f t="shared" si="2"/>
        <v/>
      </c>
      <c r="M268" s="316" t="str">
        <f t="shared" si="5"/>
        <v/>
      </c>
      <c r="N268" s="316" t="str">
        <f t="shared" si="6"/>
        <v/>
      </c>
      <c r="O268" s="316" t="str">
        <f t="shared" si="7"/>
        <v/>
      </c>
      <c r="P268" s="316" t="str">
        <f t="shared" si="8"/>
        <v/>
      </c>
      <c r="Q268" s="316" t="str">
        <f t="shared" si="9"/>
        <v/>
      </c>
      <c r="R268" s="316" t="str">
        <f t="shared" si="10"/>
        <v/>
      </c>
      <c r="S268" s="316"/>
      <c r="T268" s="316"/>
      <c r="U268" s="317">
        <f t="shared" si="11"/>
        <v>8.7310775550756397</v>
      </c>
      <c r="V268" s="316"/>
      <c r="W268" s="316"/>
      <c r="X268" s="316"/>
      <c r="Y268" s="316"/>
      <c r="Z268" s="316"/>
      <c r="AA268" s="316"/>
      <c r="AB268" s="316"/>
    </row>
    <row r="269" spans="1:28" x14ac:dyDescent="0.4">
      <c r="A269" s="310"/>
      <c r="B269" s="310"/>
      <c r="C269" s="310"/>
      <c r="D269" s="703"/>
      <c r="E269" s="316"/>
      <c r="F269" s="316">
        <v>1881</v>
      </c>
      <c r="G269" s="317">
        <v>8.0579452054794558</v>
      </c>
      <c r="H269" s="316">
        <f t="shared" si="3"/>
        <v>1</v>
      </c>
      <c r="I269" s="316">
        <f t="shared" si="0"/>
        <v>1</v>
      </c>
      <c r="J269" s="316" t="str">
        <f t="shared" si="4"/>
        <v/>
      </c>
      <c r="K269" s="316" t="str">
        <f t="shared" si="1"/>
        <v/>
      </c>
      <c r="L269" s="316" t="str">
        <f t="shared" si="2"/>
        <v/>
      </c>
      <c r="M269" s="316" t="str">
        <f t="shared" si="5"/>
        <v/>
      </c>
      <c r="N269" s="316" t="str">
        <f t="shared" si="6"/>
        <v/>
      </c>
      <c r="O269" s="316" t="str">
        <f t="shared" si="7"/>
        <v/>
      </c>
      <c r="P269" s="316" t="str">
        <f t="shared" si="8"/>
        <v/>
      </c>
      <c r="Q269" s="316" t="str">
        <f t="shared" si="9"/>
        <v/>
      </c>
      <c r="R269" s="316" t="str">
        <f t="shared" si="10"/>
        <v/>
      </c>
      <c r="S269" s="316"/>
      <c r="T269" s="316"/>
      <c r="U269" s="317">
        <f t="shared" si="11"/>
        <v>8.6122967331578302</v>
      </c>
      <c r="V269" s="316"/>
      <c r="W269" s="316"/>
      <c r="X269" s="316"/>
      <c r="Y269" s="316"/>
      <c r="Z269" s="316"/>
      <c r="AA269" s="316"/>
      <c r="AB269" s="316"/>
    </row>
    <row r="270" spans="1:28" x14ac:dyDescent="0.4">
      <c r="A270" s="310"/>
      <c r="B270" s="310"/>
      <c r="C270" s="310"/>
      <c r="D270" s="703"/>
      <c r="E270" s="316"/>
      <c r="F270" s="316">
        <v>1882</v>
      </c>
      <c r="G270" s="317">
        <v>8.8515109890109915</v>
      </c>
      <c r="H270" s="316">
        <f t="shared" si="3"/>
        <v>3</v>
      </c>
      <c r="I270" s="316" t="str">
        <f t="shared" si="0"/>
        <v/>
      </c>
      <c r="J270" s="316" t="str">
        <f t="shared" si="4"/>
        <v/>
      </c>
      <c r="K270" s="316">
        <f t="shared" si="1"/>
        <v>3</v>
      </c>
      <c r="L270" s="316" t="str">
        <f t="shared" si="2"/>
        <v/>
      </c>
      <c r="M270" s="316" t="str">
        <f t="shared" si="5"/>
        <v/>
      </c>
      <c r="N270" s="316" t="str">
        <f t="shared" si="6"/>
        <v/>
      </c>
      <c r="O270" s="316" t="str">
        <f t="shared" si="7"/>
        <v/>
      </c>
      <c r="P270" s="316" t="str">
        <f t="shared" si="8"/>
        <v/>
      </c>
      <c r="Q270" s="316" t="str">
        <f t="shared" si="9"/>
        <v/>
      </c>
      <c r="R270" s="316" t="str">
        <f t="shared" si="10"/>
        <v/>
      </c>
      <c r="S270" s="316"/>
      <c r="T270" s="316"/>
      <c r="U270" s="317">
        <f t="shared" si="11"/>
        <v>8.6115711197301614</v>
      </c>
      <c r="V270" s="316"/>
      <c r="W270" s="316"/>
      <c r="X270" s="316"/>
      <c r="Y270" s="316"/>
      <c r="Z270" s="316"/>
      <c r="AA270" s="316"/>
      <c r="AB270" s="316"/>
    </row>
    <row r="271" spans="1:28" x14ac:dyDescent="0.4">
      <c r="A271" s="310"/>
      <c r="B271" s="310"/>
      <c r="C271" s="310"/>
      <c r="D271" s="703"/>
      <c r="E271" s="316"/>
      <c r="F271" s="316">
        <v>1883</v>
      </c>
      <c r="G271" s="317">
        <v>8.4064383561643812</v>
      </c>
      <c r="H271" s="316">
        <f t="shared" si="3"/>
        <v>1</v>
      </c>
      <c r="I271" s="316">
        <f t="shared" si="0"/>
        <v>1</v>
      </c>
      <c r="J271" s="316" t="str">
        <f t="shared" si="4"/>
        <v/>
      </c>
      <c r="K271" s="316" t="str">
        <f t="shared" si="1"/>
        <v/>
      </c>
      <c r="L271" s="316" t="str">
        <f t="shared" si="2"/>
        <v/>
      </c>
      <c r="M271" s="316" t="str">
        <f t="shared" si="5"/>
        <v/>
      </c>
      <c r="N271" s="316" t="str">
        <f t="shared" si="6"/>
        <v/>
      </c>
      <c r="O271" s="316" t="str">
        <f t="shared" si="7"/>
        <v/>
      </c>
      <c r="P271" s="316" t="str">
        <f t="shared" si="8"/>
        <v/>
      </c>
      <c r="Q271" s="316" t="str">
        <f t="shared" si="9"/>
        <v/>
      </c>
      <c r="R271" s="316" t="str">
        <f t="shared" si="10"/>
        <v/>
      </c>
      <c r="S271" s="316"/>
      <c r="T271" s="316"/>
      <c r="U271" s="317">
        <f t="shared" si="11"/>
        <v>8.5907863839180294</v>
      </c>
      <c r="V271" s="316"/>
      <c r="W271" s="316"/>
      <c r="X271" s="316"/>
      <c r="Y271" s="316"/>
      <c r="Z271" s="316"/>
      <c r="AA271" s="316"/>
      <c r="AB271" s="316"/>
    </row>
    <row r="272" spans="1:28" x14ac:dyDescent="0.4">
      <c r="A272" s="310"/>
      <c r="B272" s="310"/>
      <c r="C272" s="310"/>
      <c r="D272" s="703"/>
      <c r="E272" s="316"/>
      <c r="F272" s="316">
        <v>1884</v>
      </c>
      <c r="G272" s="317">
        <v>8.9491803278688487</v>
      </c>
      <c r="H272" s="316">
        <f t="shared" si="3"/>
        <v>3</v>
      </c>
      <c r="I272" s="316" t="str">
        <f t="shared" si="0"/>
        <v/>
      </c>
      <c r="J272" s="316" t="str">
        <f t="shared" si="4"/>
        <v/>
      </c>
      <c r="K272" s="316">
        <f t="shared" si="1"/>
        <v>3</v>
      </c>
      <c r="L272" s="316" t="str">
        <f t="shared" si="2"/>
        <v/>
      </c>
      <c r="M272" s="316" t="str">
        <f t="shared" si="5"/>
        <v/>
      </c>
      <c r="N272" s="316" t="str">
        <f t="shared" si="6"/>
        <v/>
      </c>
      <c r="O272" s="316" t="str">
        <f t="shared" si="7"/>
        <v/>
      </c>
      <c r="P272" s="316" t="str">
        <f t="shared" si="8"/>
        <v/>
      </c>
      <c r="Q272" s="316" t="str">
        <f t="shared" si="9"/>
        <v/>
      </c>
      <c r="R272" s="316" t="str">
        <f t="shared" si="10"/>
        <v/>
      </c>
      <c r="S272" s="316"/>
      <c r="T272" s="316"/>
      <c r="U272" s="317">
        <f t="shared" si="11"/>
        <v>8.5888500211005177</v>
      </c>
      <c r="V272" s="316"/>
      <c r="W272" s="316"/>
      <c r="X272" s="316"/>
      <c r="Y272" s="316"/>
      <c r="Z272" s="316"/>
      <c r="AA272" s="316"/>
      <c r="AB272" s="316"/>
    </row>
    <row r="273" spans="1:28" x14ac:dyDescent="0.4">
      <c r="A273" s="310"/>
      <c r="B273" s="310"/>
      <c r="C273" s="310"/>
      <c r="D273" s="703"/>
      <c r="E273" s="316"/>
      <c r="F273" s="316">
        <v>1885</v>
      </c>
      <c r="G273" s="317">
        <v>8.215890410958913</v>
      </c>
      <c r="H273" s="316">
        <f t="shared" si="3"/>
        <v>1</v>
      </c>
      <c r="I273" s="316">
        <f t="shared" si="0"/>
        <v>1</v>
      </c>
      <c r="J273" s="316" t="str">
        <f t="shared" si="4"/>
        <v/>
      </c>
      <c r="K273" s="316" t="str">
        <f t="shared" si="1"/>
        <v/>
      </c>
      <c r="L273" s="316" t="str">
        <f t="shared" si="2"/>
        <v/>
      </c>
      <c r="M273" s="316" t="str">
        <f t="shared" si="5"/>
        <v/>
      </c>
      <c r="N273" s="316" t="str">
        <f t="shared" si="6"/>
        <v/>
      </c>
      <c r="O273" s="316" t="str">
        <f t="shared" si="7"/>
        <v/>
      </c>
      <c r="P273" s="316" t="str">
        <f t="shared" si="8"/>
        <v/>
      </c>
      <c r="Q273" s="316" t="str">
        <f t="shared" si="9"/>
        <v/>
      </c>
      <c r="R273" s="316" t="str">
        <f t="shared" si="10"/>
        <v/>
      </c>
      <c r="S273" s="316"/>
      <c r="T273" s="316"/>
      <c r="U273" s="317">
        <f t="shared" si="11"/>
        <v>8.5013431717854502</v>
      </c>
      <c r="V273" s="316"/>
      <c r="W273" s="316"/>
      <c r="X273" s="316"/>
      <c r="Y273" s="316"/>
      <c r="Z273" s="316"/>
      <c r="AA273" s="316"/>
      <c r="AB273" s="316"/>
    </row>
    <row r="274" spans="1:28" x14ac:dyDescent="0.4">
      <c r="A274" s="310"/>
      <c r="B274" s="310"/>
      <c r="C274" s="310"/>
      <c r="D274" s="703"/>
      <c r="E274" s="316"/>
      <c r="F274" s="316">
        <v>1886</v>
      </c>
      <c r="G274" s="317">
        <v>8.1405479452054781</v>
      </c>
      <c r="H274" s="316">
        <f t="shared" si="3"/>
        <v>1</v>
      </c>
      <c r="I274" s="316">
        <f t="shared" si="0"/>
        <v>1</v>
      </c>
      <c r="J274" s="316" t="str">
        <f t="shared" si="4"/>
        <v/>
      </c>
      <c r="K274" s="316" t="str">
        <f t="shared" si="1"/>
        <v/>
      </c>
      <c r="L274" s="316" t="str">
        <f t="shared" si="2"/>
        <v/>
      </c>
      <c r="M274" s="316" t="str">
        <f t="shared" si="5"/>
        <v/>
      </c>
      <c r="N274" s="316" t="str">
        <f t="shared" si="6"/>
        <v/>
      </c>
      <c r="O274" s="316" t="str">
        <f t="shared" si="7"/>
        <v/>
      </c>
      <c r="P274" s="316" t="str">
        <f t="shared" si="8"/>
        <v/>
      </c>
      <c r="Q274" s="316" t="str">
        <f t="shared" si="9"/>
        <v/>
      </c>
      <c r="R274" s="316" t="str">
        <f t="shared" si="10"/>
        <v/>
      </c>
      <c r="S274" s="316"/>
      <c r="T274" s="316"/>
      <c r="U274" s="317">
        <f t="shared" si="11"/>
        <v>8.4226971352810676</v>
      </c>
      <c r="V274" s="316"/>
      <c r="W274" s="316"/>
      <c r="X274" s="316"/>
      <c r="Y274" s="316"/>
      <c r="Z274" s="316"/>
      <c r="AA274" s="316"/>
      <c r="AB274" s="316"/>
    </row>
    <row r="275" spans="1:28" x14ac:dyDescent="0.4">
      <c r="A275" s="310"/>
      <c r="B275" s="310"/>
      <c r="C275" s="310"/>
      <c r="D275" s="703"/>
      <c r="E275" s="316"/>
      <c r="F275" s="316">
        <v>1887</v>
      </c>
      <c r="G275" s="317">
        <v>8.5065753424657569</v>
      </c>
      <c r="H275" s="316">
        <f t="shared" si="3"/>
        <v>1</v>
      </c>
      <c r="I275" s="316">
        <f t="shared" si="0"/>
        <v>1</v>
      </c>
      <c r="J275" s="316" t="str">
        <f t="shared" si="4"/>
        <v/>
      </c>
      <c r="K275" s="316" t="str">
        <f t="shared" si="1"/>
        <v/>
      </c>
      <c r="L275" s="316" t="str">
        <f t="shared" si="2"/>
        <v/>
      </c>
      <c r="M275" s="316" t="str">
        <f t="shared" si="5"/>
        <v/>
      </c>
      <c r="N275" s="316" t="str">
        <f t="shared" si="6"/>
        <v/>
      </c>
      <c r="O275" s="316" t="str">
        <f t="shared" si="7"/>
        <v/>
      </c>
      <c r="P275" s="316" t="str">
        <f t="shared" si="8"/>
        <v/>
      </c>
      <c r="Q275" s="316" t="str">
        <f t="shared" si="9"/>
        <v/>
      </c>
      <c r="R275" s="316" t="str">
        <f t="shared" si="10"/>
        <v/>
      </c>
      <c r="S275" s="316"/>
      <c r="T275" s="316"/>
      <c r="U275" s="317">
        <f t="shared" si="11"/>
        <v>8.4143546695276434</v>
      </c>
      <c r="V275" s="316"/>
      <c r="W275" s="316"/>
      <c r="X275" s="316"/>
      <c r="Y275" s="316"/>
      <c r="Z275" s="316"/>
      <c r="AA275" s="316"/>
      <c r="AB275" s="316"/>
    </row>
    <row r="276" spans="1:28" x14ac:dyDescent="0.4">
      <c r="A276" s="310"/>
      <c r="B276" s="310"/>
      <c r="C276" s="310"/>
      <c r="D276" s="703"/>
      <c r="E276" s="316"/>
      <c r="F276" s="316">
        <v>1888</v>
      </c>
      <c r="G276" s="317">
        <v>8.2755464480874323</v>
      </c>
      <c r="H276" s="316">
        <f t="shared" si="3"/>
        <v>1</v>
      </c>
      <c r="I276" s="316">
        <f t="shared" si="0"/>
        <v>1</v>
      </c>
      <c r="J276" s="316" t="str">
        <f t="shared" si="4"/>
        <v/>
      </c>
      <c r="K276" s="316" t="str">
        <f t="shared" si="1"/>
        <v/>
      </c>
      <c r="L276" s="316" t="str">
        <f t="shared" si="2"/>
        <v/>
      </c>
      <c r="M276" s="316" t="str">
        <f t="shared" si="5"/>
        <v/>
      </c>
      <c r="N276" s="316" t="str">
        <f t="shared" si="6"/>
        <v/>
      </c>
      <c r="O276" s="316" t="str">
        <f t="shared" si="7"/>
        <v/>
      </c>
      <c r="P276" s="316" t="str">
        <f t="shared" si="8"/>
        <v/>
      </c>
      <c r="Q276" s="316" t="str">
        <f t="shared" si="9"/>
        <v/>
      </c>
      <c r="R276" s="316" t="str">
        <f t="shared" si="10"/>
        <v/>
      </c>
      <c r="S276" s="316"/>
      <c r="T276" s="316"/>
      <c r="U276" s="317">
        <f t="shared" si="11"/>
        <v>8.360758629404879</v>
      </c>
      <c r="V276" s="316"/>
      <c r="W276" s="316"/>
      <c r="X276" s="316"/>
      <c r="Y276" s="316"/>
      <c r="Z276" s="316"/>
      <c r="AA276" s="316"/>
      <c r="AB276" s="316"/>
    </row>
    <row r="277" spans="1:28" x14ac:dyDescent="0.4">
      <c r="A277" s="310"/>
      <c r="B277" s="310"/>
      <c r="C277" s="310"/>
      <c r="D277" s="703"/>
      <c r="E277" s="316"/>
      <c r="F277" s="316">
        <v>1889</v>
      </c>
      <c r="G277" s="317">
        <v>8.9763013698630143</v>
      </c>
      <c r="H277" s="316">
        <f t="shared" si="3"/>
        <v>4</v>
      </c>
      <c r="I277" s="316" t="str">
        <f t="shared" si="0"/>
        <v/>
      </c>
      <c r="J277" s="316" t="str">
        <f t="shared" si="4"/>
        <v/>
      </c>
      <c r="K277" s="316" t="str">
        <f t="shared" si="1"/>
        <v/>
      </c>
      <c r="L277" s="316">
        <f t="shared" si="2"/>
        <v>4</v>
      </c>
      <c r="M277" s="316" t="str">
        <f t="shared" si="5"/>
        <v/>
      </c>
      <c r="N277" s="316" t="str">
        <f t="shared" si="6"/>
        <v/>
      </c>
      <c r="O277" s="316" t="str">
        <f t="shared" si="7"/>
        <v/>
      </c>
      <c r="P277" s="316" t="str">
        <f t="shared" si="8"/>
        <v/>
      </c>
      <c r="Q277" s="316" t="str">
        <f t="shared" si="9"/>
        <v/>
      </c>
      <c r="R277" s="316" t="str">
        <f t="shared" si="10"/>
        <v/>
      </c>
      <c r="S277" s="316"/>
      <c r="T277" s="316"/>
      <c r="U277" s="317">
        <f t="shared" si="11"/>
        <v>8.5237723280350153</v>
      </c>
      <c r="V277" s="316"/>
      <c r="W277" s="316"/>
      <c r="X277" s="316"/>
      <c r="Y277" s="316"/>
      <c r="Z277" s="316"/>
      <c r="AA277" s="316"/>
      <c r="AB277" s="316"/>
    </row>
    <row r="278" spans="1:28" x14ac:dyDescent="0.4">
      <c r="A278" s="310"/>
      <c r="B278" s="310"/>
      <c r="C278" s="310"/>
      <c r="D278" s="703"/>
      <c r="E278" s="316"/>
      <c r="F278" s="316">
        <v>1890</v>
      </c>
      <c r="G278" s="317">
        <v>8.9386301369862995</v>
      </c>
      <c r="H278" s="316">
        <f t="shared" si="3"/>
        <v>3</v>
      </c>
      <c r="I278" s="316" t="str">
        <f t="shared" si="0"/>
        <v/>
      </c>
      <c r="J278" s="316" t="str">
        <f t="shared" si="4"/>
        <v/>
      </c>
      <c r="K278" s="316">
        <f t="shared" si="1"/>
        <v>3</v>
      </c>
      <c r="L278" s="316" t="str">
        <f t="shared" si="2"/>
        <v/>
      </c>
      <c r="M278" s="316" t="str">
        <f t="shared" si="5"/>
        <v/>
      </c>
      <c r="N278" s="316" t="str">
        <f t="shared" si="6"/>
        <v/>
      </c>
      <c r="O278" s="316" t="str">
        <f t="shared" si="7"/>
        <v/>
      </c>
      <c r="P278" s="316" t="str">
        <f t="shared" si="8"/>
        <v/>
      </c>
      <c r="Q278" s="316" t="str">
        <f t="shared" si="9"/>
        <v/>
      </c>
      <c r="R278" s="316" t="str">
        <f t="shared" si="10"/>
        <v/>
      </c>
      <c r="S278" s="316"/>
      <c r="T278" s="316"/>
      <c r="U278" s="317">
        <f t="shared" si="11"/>
        <v>8.5318566532090578</v>
      </c>
      <c r="V278" s="316"/>
      <c r="W278" s="316"/>
      <c r="X278" s="316"/>
      <c r="Y278" s="316"/>
      <c r="Z278" s="316"/>
      <c r="AA278" s="316"/>
      <c r="AB278" s="316"/>
    </row>
    <row r="279" spans="1:28" x14ac:dyDescent="0.4">
      <c r="A279" s="310"/>
      <c r="B279" s="310"/>
      <c r="C279" s="310"/>
      <c r="D279" s="703"/>
      <c r="E279" s="316"/>
      <c r="F279" s="316">
        <v>1891</v>
      </c>
      <c r="G279" s="317">
        <v>8.5226027397260307</v>
      </c>
      <c r="H279" s="316">
        <f t="shared" si="3"/>
        <v>1</v>
      </c>
      <c r="I279" s="316">
        <f t="shared" si="0"/>
        <v>1</v>
      </c>
      <c r="J279" s="316" t="str">
        <f t="shared" si="4"/>
        <v/>
      </c>
      <c r="K279" s="316" t="str">
        <f t="shared" si="1"/>
        <v/>
      </c>
      <c r="L279" s="316" t="str">
        <f t="shared" si="2"/>
        <v/>
      </c>
      <c r="M279" s="316" t="str">
        <f t="shared" si="5"/>
        <v/>
      </c>
      <c r="N279" s="316" t="str">
        <f t="shared" si="6"/>
        <v/>
      </c>
      <c r="O279" s="316" t="str">
        <f t="shared" si="7"/>
        <v/>
      </c>
      <c r="P279" s="316" t="str">
        <f t="shared" si="8"/>
        <v/>
      </c>
      <c r="Q279" s="316" t="str">
        <f t="shared" si="9"/>
        <v/>
      </c>
      <c r="R279" s="316" t="str">
        <f t="shared" si="10"/>
        <v/>
      </c>
      <c r="S279" s="316"/>
      <c r="T279" s="316"/>
      <c r="U279" s="317">
        <f t="shared" si="11"/>
        <v>8.5783224066337134</v>
      </c>
      <c r="V279" s="316"/>
      <c r="W279" s="316"/>
      <c r="X279" s="316"/>
      <c r="Y279" s="316"/>
      <c r="Z279" s="316"/>
      <c r="AA279" s="316"/>
      <c r="AB279" s="316"/>
    </row>
    <row r="280" spans="1:28" x14ac:dyDescent="0.4">
      <c r="A280" s="310"/>
      <c r="B280" s="310"/>
      <c r="C280" s="310"/>
      <c r="D280" s="703"/>
      <c r="E280" s="316"/>
      <c r="F280" s="316">
        <v>1892</v>
      </c>
      <c r="G280" s="317">
        <v>7.8898907103825122</v>
      </c>
      <c r="H280" s="316">
        <f t="shared" si="3"/>
        <v>1</v>
      </c>
      <c r="I280" s="316">
        <f t="shared" si="0"/>
        <v>1</v>
      </c>
      <c r="J280" s="316" t="str">
        <f t="shared" si="4"/>
        <v/>
      </c>
      <c r="K280" s="316" t="str">
        <f t="shared" si="1"/>
        <v/>
      </c>
      <c r="L280" s="316" t="str">
        <f t="shared" si="2"/>
        <v/>
      </c>
      <c r="M280" s="316" t="str">
        <f t="shared" si="5"/>
        <v/>
      </c>
      <c r="N280" s="316" t="str">
        <f t="shared" si="6"/>
        <v/>
      </c>
      <c r="O280" s="316" t="str">
        <f t="shared" si="7"/>
        <v/>
      </c>
      <c r="P280" s="316" t="str">
        <f t="shared" si="8"/>
        <v/>
      </c>
      <c r="Q280" s="316" t="str">
        <f t="shared" si="9"/>
        <v/>
      </c>
      <c r="R280" s="316" t="str">
        <f t="shared" si="10"/>
        <v/>
      </c>
      <c r="S280" s="316"/>
      <c r="T280" s="316"/>
      <c r="U280" s="317">
        <f t="shared" si="11"/>
        <v>8.4821603787708675</v>
      </c>
      <c r="V280" s="316"/>
      <c r="W280" s="316"/>
      <c r="X280" s="316"/>
      <c r="Y280" s="316"/>
      <c r="Z280" s="316"/>
      <c r="AA280" s="316"/>
      <c r="AB280" s="316"/>
    </row>
    <row r="281" spans="1:28" x14ac:dyDescent="0.4">
      <c r="A281" s="310"/>
      <c r="B281" s="310"/>
      <c r="C281" s="310"/>
      <c r="D281" s="703"/>
      <c r="E281" s="316"/>
      <c r="F281" s="316">
        <v>1893</v>
      </c>
      <c r="G281" s="317">
        <v>9.5060273972602758</v>
      </c>
      <c r="H281" s="316">
        <f t="shared" si="3"/>
        <v>7</v>
      </c>
      <c r="I281" s="316" t="str">
        <f t="shared" si="0"/>
        <v/>
      </c>
      <c r="J281" s="316" t="str">
        <f t="shared" si="4"/>
        <v/>
      </c>
      <c r="K281" s="316" t="str">
        <f t="shared" si="1"/>
        <v/>
      </c>
      <c r="L281" s="316" t="str">
        <f t="shared" si="2"/>
        <v/>
      </c>
      <c r="M281" s="316" t="str">
        <f t="shared" si="5"/>
        <v/>
      </c>
      <c r="N281" s="316" t="str">
        <f t="shared" si="6"/>
        <v/>
      </c>
      <c r="O281" s="316">
        <f t="shared" si="7"/>
        <v>7</v>
      </c>
      <c r="P281" s="316" t="str">
        <f t="shared" si="8"/>
        <v/>
      </c>
      <c r="Q281" s="316" t="str">
        <f t="shared" si="9"/>
        <v/>
      </c>
      <c r="R281" s="316" t="str">
        <f t="shared" si="10"/>
        <v/>
      </c>
      <c r="S281" s="316"/>
      <c r="T281" s="316"/>
      <c r="U281" s="317">
        <f t="shared" si="11"/>
        <v>8.5921192828804571</v>
      </c>
      <c r="V281" s="316"/>
      <c r="W281" s="316"/>
      <c r="X281" s="316"/>
      <c r="Y281" s="316"/>
      <c r="Z281" s="316"/>
      <c r="AA281" s="316"/>
      <c r="AB281" s="316"/>
    </row>
    <row r="282" spans="1:28" x14ac:dyDescent="0.4">
      <c r="A282" s="310"/>
      <c r="B282" s="310"/>
      <c r="C282" s="310"/>
      <c r="D282" s="703"/>
      <c r="E282" s="316"/>
      <c r="F282" s="316">
        <v>1894</v>
      </c>
      <c r="G282" s="317">
        <v>8.7586301369862998</v>
      </c>
      <c r="H282" s="316">
        <f t="shared" si="3"/>
        <v>2</v>
      </c>
      <c r="I282" s="316" t="str">
        <f t="shared" si="0"/>
        <v/>
      </c>
      <c r="J282" s="316">
        <f t="shared" si="4"/>
        <v>2</v>
      </c>
      <c r="K282" s="316" t="str">
        <f t="shared" si="1"/>
        <v/>
      </c>
      <c r="L282" s="316" t="str">
        <f t="shared" si="2"/>
        <v/>
      </c>
      <c r="M282" s="316" t="str">
        <f t="shared" si="5"/>
        <v/>
      </c>
      <c r="N282" s="316" t="str">
        <f t="shared" si="6"/>
        <v/>
      </c>
      <c r="O282" s="316" t="str">
        <f t="shared" si="7"/>
        <v/>
      </c>
      <c r="P282" s="316" t="str">
        <f t="shared" si="8"/>
        <v/>
      </c>
      <c r="Q282" s="316" t="str">
        <f t="shared" si="9"/>
        <v/>
      </c>
      <c r="R282" s="316" t="str">
        <f t="shared" si="10"/>
        <v/>
      </c>
      <c r="S282" s="316"/>
      <c r="T282" s="316"/>
      <c r="U282" s="317">
        <f t="shared" si="11"/>
        <v>8.573064263792201</v>
      </c>
      <c r="V282" s="316"/>
      <c r="W282" s="316"/>
      <c r="X282" s="316"/>
      <c r="Y282" s="316"/>
      <c r="Z282" s="316"/>
      <c r="AA282" s="316"/>
      <c r="AB282" s="316"/>
    </row>
    <row r="283" spans="1:28" x14ac:dyDescent="0.4">
      <c r="A283" s="310"/>
      <c r="B283" s="310"/>
      <c r="C283" s="310"/>
      <c r="D283" s="703"/>
      <c r="E283" s="316"/>
      <c r="F283" s="316">
        <v>1895</v>
      </c>
      <c r="G283" s="317">
        <v>8.2201369863013785</v>
      </c>
      <c r="H283" s="316">
        <f t="shared" si="3"/>
        <v>1</v>
      </c>
      <c r="I283" s="316">
        <f t="shared" si="0"/>
        <v>1</v>
      </c>
      <c r="J283" s="316" t="str">
        <f t="shared" si="4"/>
        <v/>
      </c>
      <c r="K283" s="316" t="str">
        <f t="shared" si="1"/>
        <v/>
      </c>
      <c r="L283" s="316" t="str">
        <f t="shared" si="2"/>
        <v/>
      </c>
      <c r="M283" s="316" t="str">
        <f t="shared" si="5"/>
        <v/>
      </c>
      <c r="N283" s="316" t="str">
        <f t="shared" si="6"/>
        <v/>
      </c>
      <c r="O283" s="316" t="str">
        <f t="shared" si="7"/>
        <v/>
      </c>
      <c r="P283" s="316" t="str">
        <f t="shared" si="8"/>
        <v/>
      </c>
      <c r="Q283" s="316" t="str">
        <f t="shared" si="9"/>
        <v/>
      </c>
      <c r="R283" s="316" t="str">
        <f t="shared" si="10"/>
        <v/>
      </c>
      <c r="S283" s="316"/>
      <c r="T283" s="316"/>
      <c r="U283" s="317">
        <f t="shared" si="11"/>
        <v>8.5734889213264474</v>
      </c>
      <c r="V283" s="316"/>
      <c r="W283" s="316"/>
      <c r="X283" s="316"/>
      <c r="Y283" s="316"/>
      <c r="Z283" s="316"/>
      <c r="AA283" s="316"/>
      <c r="AB283" s="316"/>
    </row>
    <row r="284" spans="1:28" x14ac:dyDescent="0.4">
      <c r="A284" s="310"/>
      <c r="B284" s="310"/>
      <c r="C284" s="310"/>
      <c r="D284" s="703"/>
      <c r="E284" s="316"/>
      <c r="F284" s="316">
        <v>1896</v>
      </c>
      <c r="G284" s="317">
        <v>9.0275956284153001</v>
      </c>
      <c r="H284" s="316">
        <f t="shared" si="3"/>
        <v>4</v>
      </c>
      <c r="I284" s="316" t="str">
        <f t="shared" si="0"/>
        <v/>
      </c>
      <c r="J284" s="316" t="str">
        <f t="shared" si="4"/>
        <v/>
      </c>
      <c r="K284" s="316" t="str">
        <f t="shared" si="1"/>
        <v/>
      </c>
      <c r="L284" s="316">
        <f t="shared" si="2"/>
        <v>4</v>
      </c>
      <c r="M284" s="316" t="str">
        <f t="shared" si="5"/>
        <v/>
      </c>
      <c r="N284" s="316" t="str">
        <f t="shared" si="6"/>
        <v/>
      </c>
      <c r="O284" s="316" t="str">
        <f t="shared" si="7"/>
        <v/>
      </c>
      <c r="P284" s="316" t="str">
        <f t="shared" si="8"/>
        <v/>
      </c>
      <c r="Q284" s="316" t="str">
        <f t="shared" si="9"/>
        <v/>
      </c>
      <c r="R284" s="316" t="str">
        <f t="shared" si="10"/>
        <v/>
      </c>
      <c r="S284" s="316"/>
      <c r="T284" s="316"/>
      <c r="U284" s="317">
        <f t="shared" si="11"/>
        <v>8.662193689647431</v>
      </c>
      <c r="V284" s="316"/>
      <c r="W284" s="316"/>
      <c r="X284" s="316"/>
      <c r="Y284" s="316"/>
      <c r="Z284" s="316"/>
      <c r="AA284" s="316"/>
      <c r="AB284" s="316"/>
    </row>
    <row r="285" spans="1:28" x14ac:dyDescent="0.4">
      <c r="A285" s="310"/>
      <c r="B285" s="310"/>
      <c r="C285" s="310"/>
      <c r="D285" s="703"/>
      <c r="E285" s="316"/>
      <c r="F285" s="316">
        <v>1897</v>
      </c>
      <c r="G285" s="317">
        <v>8.9386301369862995</v>
      </c>
      <c r="H285" s="316">
        <f t="shared" si="3"/>
        <v>3</v>
      </c>
      <c r="I285" s="316" t="str">
        <f t="shared" si="0"/>
        <v/>
      </c>
      <c r="J285" s="316" t="str">
        <f t="shared" si="4"/>
        <v/>
      </c>
      <c r="K285" s="316">
        <f t="shared" si="1"/>
        <v>3</v>
      </c>
      <c r="L285" s="316" t="str">
        <f t="shared" si="2"/>
        <v/>
      </c>
      <c r="M285" s="316" t="str">
        <f t="shared" si="5"/>
        <v/>
      </c>
      <c r="N285" s="316" t="str">
        <f t="shared" si="6"/>
        <v/>
      </c>
      <c r="O285" s="316" t="str">
        <f t="shared" si="7"/>
        <v/>
      </c>
      <c r="P285" s="316" t="str">
        <f t="shared" si="8"/>
        <v/>
      </c>
      <c r="Q285" s="316" t="str">
        <f t="shared" si="9"/>
        <v/>
      </c>
      <c r="R285" s="316" t="str">
        <f t="shared" si="10"/>
        <v/>
      </c>
      <c r="S285" s="316"/>
      <c r="T285" s="316"/>
      <c r="U285" s="317">
        <f t="shared" si="11"/>
        <v>8.7053991690994845</v>
      </c>
      <c r="V285" s="316"/>
      <c r="W285" s="316"/>
      <c r="X285" s="316"/>
      <c r="Y285" s="316"/>
      <c r="Z285" s="316"/>
      <c r="AA285" s="316"/>
      <c r="AB285" s="316"/>
    </row>
    <row r="286" spans="1:28" x14ac:dyDescent="0.4">
      <c r="A286" s="310"/>
      <c r="B286" s="310"/>
      <c r="C286" s="310"/>
      <c r="D286" s="703"/>
      <c r="E286" s="316"/>
      <c r="F286" s="316">
        <v>1898</v>
      </c>
      <c r="G286" s="317">
        <v>9.60109589041096</v>
      </c>
      <c r="H286" s="316">
        <f t="shared" si="3"/>
        <v>8</v>
      </c>
      <c r="I286" s="316" t="str">
        <f t="shared" si="0"/>
        <v/>
      </c>
      <c r="J286" s="316" t="str">
        <f t="shared" si="4"/>
        <v/>
      </c>
      <c r="K286" s="316" t="str">
        <f t="shared" si="1"/>
        <v/>
      </c>
      <c r="L286" s="316" t="str">
        <f t="shared" si="2"/>
        <v/>
      </c>
      <c r="M286" s="316" t="str">
        <f t="shared" si="5"/>
        <v/>
      </c>
      <c r="N286" s="316" t="str">
        <f t="shared" si="6"/>
        <v/>
      </c>
      <c r="O286" s="316" t="str">
        <f t="shared" si="7"/>
        <v/>
      </c>
      <c r="P286" s="316">
        <f t="shared" si="8"/>
        <v>8</v>
      </c>
      <c r="Q286" s="316" t="str">
        <f t="shared" si="9"/>
        <v/>
      </c>
      <c r="R286" s="316" t="str">
        <f t="shared" si="10"/>
        <v/>
      </c>
      <c r="S286" s="316"/>
      <c r="T286" s="316"/>
      <c r="U286" s="317">
        <f t="shared" si="11"/>
        <v>8.8379541133318362</v>
      </c>
      <c r="V286" s="316"/>
      <c r="W286" s="316"/>
      <c r="X286" s="316"/>
      <c r="Y286" s="316"/>
      <c r="Z286" s="316"/>
      <c r="AA286" s="316"/>
      <c r="AB286" s="316"/>
    </row>
    <row r="287" spans="1:28" x14ac:dyDescent="0.4">
      <c r="A287" s="310"/>
      <c r="B287" s="310"/>
      <c r="C287" s="310"/>
      <c r="D287" s="703"/>
      <c r="E287" s="316"/>
      <c r="F287" s="316">
        <v>1899</v>
      </c>
      <c r="G287" s="317">
        <v>9.4686301369863077</v>
      </c>
      <c r="H287" s="316">
        <f t="shared" si="3"/>
        <v>7</v>
      </c>
      <c r="I287" s="316" t="str">
        <f t="shared" si="0"/>
        <v/>
      </c>
      <c r="J287" s="316" t="str">
        <f t="shared" si="4"/>
        <v/>
      </c>
      <c r="K287" s="316" t="str">
        <f t="shared" si="1"/>
        <v/>
      </c>
      <c r="L287" s="316" t="str">
        <f t="shared" si="2"/>
        <v/>
      </c>
      <c r="M287" s="316" t="str">
        <f t="shared" si="5"/>
        <v/>
      </c>
      <c r="N287" s="316" t="str">
        <f t="shared" si="6"/>
        <v/>
      </c>
      <c r="O287" s="316">
        <f t="shared" si="7"/>
        <v>7</v>
      </c>
      <c r="P287" s="316" t="str">
        <f t="shared" si="8"/>
        <v/>
      </c>
      <c r="Q287" s="316" t="str">
        <f t="shared" si="9"/>
        <v/>
      </c>
      <c r="R287" s="316" t="str">
        <f t="shared" si="10"/>
        <v/>
      </c>
      <c r="S287" s="316"/>
      <c r="T287" s="316"/>
      <c r="U287" s="317">
        <f t="shared" si="11"/>
        <v>8.8871869900441656</v>
      </c>
      <c r="V287" s="316"/>
      <c r="W287" s="316"/>
      <c r="X287" s="316"/>
      <c r="Y287" s="316"/>
      <c r="Z287" s="316"/>
      <c r="AA287" s="316"/>
      <c r="AB287" s="316"/>
    </row>
    <row r="288" spans="1:28" x14ac:dyDescent="0.4">
      <c r="A288" s="310"/>
      <c r="B288" s="310"/>
      <c r="C288" s="310"/>
      <c r="D288" s="703"/>
      <c r="E288" s="316"/>
      <c r="F288" s="316">
        <v>1900</v>
      </c>
      <c r="G288" s="317">
        <v>9.0812328767123347</v>
      </c>
      <c r="H288" s="316">
        <f t="shared" si="3"/>
        <v>4</v>
      </c>
      <c r="I288" s="316" t="str">
        <f t="shared" si="0"/>
        <v/>
      </c>
      <c r="J288" s="316" t="str">
        <f t="shared" si="4"/>
        <v/>
      </c>
      <c r="K288" s="316" t="str">
        <f t="shared" si="1"/>
        <v/>
      </c>
      <c r="L288" s="316">
        <f t="shared" si="2"/>
        <v>4</v>
      </c>
      <c r="M288" s="316" t="str">
        <f t="shared" si="5"/>
        <v/>
      </c>
      <c r="N288" s="316" t="str">
        <f t="shared" si="6"/>
        <v/>
      </c>
      <c r="O288" s="316" t="str">
        <f t="shared" si="7"/>
        <v/>
      </c>
      <c r="P288" s="316" t="str">
        <f t="shared" si="8"/>
        <v/>
      </c>
      <c r="Q288" s="316" t="str">
        <f t="shared" si="9"/>
        <v/>
      </c>
      <c r="R288" s="316" t="str">
        <f t="shared" si="10"/>
        <v/>
      </c>
      <c r="S288" s="316"/>
      <c r="T288" s="316"/>
      <c r="U288" s="317">
        <f t="shared" si="11"/>
        <v>8.9014472640167686</v>
      </c>
      <c r="V288" s="316"/>
      <c r="W288" s="316"/>
      <c r="X288" s="316"/>
      <c r="Y288" s="316"/>
      <c r="Z288" s="316"/>
      <c r="AA288" s="316"/>
      <c r="AB288" s="316"/>
    </row>
    <row r="289" spans="1:28" x14ac:dyDescent="0.4">
      <c r="A289" s="310"/>
      <c r="B289" s="310"/>
      <c r="C289" s="310"/>
      <c r="D289" s="703"/>
      <c r="E289" s="316"/>
      <c r="F289" s="316">
        <v>1901</v>
      </c>
      <c r="G289" s="317">
        <v>8.9334246575342391</v>
      </c>
      <c r="H289" s="316">
        <f t="shared" si="3"/>
        <v>3</v>
      </c>
      <c r="I289" s="316" t="str">
        <f t="shared" si="0"/>
        <v/>
      </c>
      <c r="J289" s="316" t="str">
        <f t="shared" si="4"/>
        <v/>
      </c>
      <c r="K289" s="316">
        <f t="shared" si="1"/>
        <v>3</v>
      </c>
      <c r="L289" s="316" t="str">
        <f t="shared" si="2"/>
        <v/>
      </c>
      <c r="M289" s="316" t="str">
        <f t="shared" si="5"/>
        <v/>
      </c>
      <c r="N289" s="316" t="str">
        <f t="shared" si="6"/>
        <v/>
      </c>
      <c r="O289" s="316" t="str">
        <f t="shared" si="7"/>
        <v/>
      </c>
      <c r="P289" s="316" t="str">
        <f t="shared" si="8"/>
        <v/>
      </c>
      <c r="Q289" s="316" t="str">
        <f t="shared" si="9"/>
        <v/>
      </c>
      <c r="R289" s="316" t="str">
        <f t="shared" si="10"/>
        <v/>
      </c>
      <c r="S289" s="316"/>
      <c r="T289" s="316"/>
      <c r="U289" s="317">
        <f t="shared" si="11"/>
        <v>8.9425294557975921</v>
      </c>
      <c r="V289" s="316"/>
      <c r="W289" s="316"/>
      <c r="X289" s="316"/>
      <c r="Y289" s="316"/>
      <c r="Z289" s="316"/>
      <c r="AA289" s="316"/>
      <c r="AB289" s="316"/>
    </row>
    <row r="290" spans="1:28" x14ac:dyDescent="0.4">
      <c r="A290" s="310"/>
      <c r="B290" s="310"/>
      <c r="C290" s="310"/>
      <c r="D290" s="703"/>
      <c r="E290" s="316"/>
      <c r="F290" s="316">
        <v>1902</v>
      </c>
      <c r="G290" s="317">
        <v>8.7260273972602693</v>
      </c>
      <c r="H290" s="316">
        <f t="shared" si="3"/>
        <v>2</v>
      </c>
      <c r="I290" s="316" t="str">
        <f t="shared" si="0"/>
        <v/>
      </c>
      <c r="J290" s="316">
        <f t="shared" si="4"/>
        <v>2</v>
      </c>
      <c r="K290" s="316" t="str">
        <f t="shared" si="1"/>
        <v/>
      </c>
      <c r="L290" s="316" t="str">
        <f t="shared" si="2"/>
        <v/>
      </c>
      <c r="M290" s="316" t="str">
        <f t="shared" si="5"/>
        <v/>
      </c>
      <c r="N290" s="316" t="str">
        <f t="shared" si="6"/>
        <v/>
      </c>
      <c r="O290" s="316" t="str">
        <f t="shared" si="7"/>
        <v/>
      </c>
      <c r="P290" s="316" t="str">
        <f t="shared" si="8"/>
        <v/>
      </c>
      <c r="Q290" s="316" t="str">
        <f t="shared" si="9"/>
        <v/>
      </c>
      <c r="R290" s="316" t="str">
        <f t="shared" si="10"/>
        <v/>
      </c>
      <c r="S290" s="316"/>
      <c r="T290" s="316"/>
      <c r="U290" s="317">
        <f t="shared" si="11"/>
        <v>9.0261431244853654</v>
      </c>
      <c r="V290" s="316"/>
      <c r="W290" s="316"/>
      <c r="X290" s="316"/>
      <c r="Y290" s="316"/>
      <c r="Z290" s="316"/>
      <c r="AA290" s="316"/>
      <c r="AB290" s="316"/>
    </row>
    <row r="291" spans="1:28" x14ac:dyDescent="0.4">
      <c r="A291" s="310"/>
      <c r="B291" s="310"/>
      <c r="C291" s="310"/>
      <c r="D291" s="703"/>
      <c r="E291" s="316"/>
      <c r="F291" s="316">
        <v>1903</v>
      </c>
      <c r="G291" s="317">
        <v>8.8523287671232875</v>
      </c>
      <c r="H291" s="316">
        <f t="shared" si="3"/>
        <v>3</v>
      </c>
      <c r="I291" s="316" t="str">
        <f t="shared" si="0"/>
        <v/>
      </c>
      <c r="J291" s="316" t="str">
        <f t="shared" si="4"/>
        <v/>
      </c>
      <c r="K291" s="316">
        <f t="shared" si="1"/>
        <v>3</v>
      </c>
      <c r="L291" s="316" t="str">
        <f t="shared" si="2"/>
        <v/>
      </c>
      <c r="M291" s="316" t="str">
        <f t="shared" si="5"/>
        <v/>
      </c>
      <c r="N291" s="316" t="str">
        <f t="shared" si="6"/>
        <v/>
      </c>
      <c r="O291" s="316" t="str">
        <f t="shared" si="7"/>
        <v/>
      </c>
      <c r="P291" s="316" t="str">
        <f t="shared" si="8"/>
        <v/>
      </c>
      <c r="Q291" s="316" t="str">
        <f t="shared" si="9"/>
        <v/>
      </c>
      <c r="R291" s="316" t="str">
        <f t="shared" si="10"/>
        <v/>
      </c>
      <c r="S291" s="316"/>
      <c r="T291" s="316"/>
      <c r="U291" s="317">
        <f t="shared" si="11"/>
        <v>8.9607732614716671</v>
      </c>
      <c r="V291" s="316"/>
      <c r="W291" s="316"/>
      <c r="X291" s="316"/>
      <c r="Y291" s="316"/>
      <c r="Z291" s="316"/>
      <c r="AA291" s="316"/>
      <c r="AB291" s="316"/>
    </row>
    <row r="292" spans="1:28" x14ac:dyDescent="0.4">
      <c r="A292" s="310"/>
      <c r="B292" s="310"/>
      <c r="C292" s="310"/>
      <c r="D292" s="703"/>
      <c r="E292" s="316"/>
      <c r="F292" s="316">
        <v>1904</v>
      </c>
      <c r="G292" s="317">
        <v>8.826366120218573</v>
      </c>
      <c r="H292" s="316">
        <f t="shared" si="3"/>
        <v>2</v>
      </c>
      <c r="I292" s="316" t="str">
        <f t="shared" si="0"/>
        <v/>
      </c>
      <c r="J292" s="316">
        <f t="shared" si="4"/>
        <v>2</v>
      </c>
      <c r="K292" s="316" t="str">
        <f t="shared" si="1"/>
        <v/>
      </c>
      <c r="L292" s="316" t="str">
        <f t="shared" si="2"/>
        <v/>
      </c>
      <c r="M292" s="316" t="str">
        <f t="shared" si="5"/>
        <v/>
      </c>
      <c r="N292" s="316" t="str">
        <f t="shared" si="6"/>
        <v/>
      </c>
      <c r="O292" s="316" t="str">
        <f t="shared" si="7"/>
        <v/>
      </c>
      <c r="P292" s="316" t="str">
        <f t="shared" si="8"/>
        <v/>
      </c>
      <c r="Q292" s="316" t="str">
        <f t="shared" si="9"/>
        <v/>
      </c>
      <c r="R292" s="316" t="str">
        <f t="shared" si="10"/>
        <v/>
      </c>
      <c r="S292" s="316"/>
      <c r="T292" s="316"/>
      <c r="U292" s="317">
        <f t="shared" si="11"/>
        <v>8.9675468597948935</v>
      </c>
      <c r="V292" s="316"/>
      <c r="W292" s="316"/>
      <c r="X292" s="316"/>
      <c r="Y292" s="316"/>
      <c r="Z292" s="316"/>
      <c r="AA292" s="316"/>
      <c r="AB292" s="316"/>
    </row>
    <row r="293" spans="1:28" x14ac:dyDescent="0.4">
      <c r="A293" s="310"/>
      <c r="B293" s="310"/>
      <c r="C293" s="310"/>
      <c r="D293" s="703"/>
      <c r="E293" s="316"/>
      <c r="F293" s="316">
        <v>1905</v>
      </c>
      <c r="G293" s="317">
        <v>9.108082191780829</v>
      </c>
      <c r="H293" s="316">
        <f t="shared" si="3"/>
        <v>4</v>
      </c>
      <c r="I293" s="316" t="str">
        <f t="shared" si="0"/>
        <v/>
      </c>
      <c r="J293" s="316" t="str">
        <f t="shared" si="4"/>
        <v/>
      </c>
      <c r="K293" s="316" t="str">
        <f t="shared" si="1"/>
        <v/>
      </c>
      <c r="L293" s="316">
        <f t="shared" si="2"/>
        <v>4</v>
      </c>
      <c r="M293" s="316" t="str">
        <f t="shared" si="5"/>
        <v/>
      </c>
      <c r="N293" s="316" t="str">
        <f t="shared" si="6"/>
        <v/>
      </c>
      <c r="O293" s="316" t="str">
        <f t="shared" si="7"/>
        <v/>
      </c>
      <c r="P293" s="316" t="str">
        <f t="shared" si="8"/>
        <v/>
      </c>
      <c r="Q293" s="316" t="str">
        <f t="shared" si="9"/>
        <v/>
      </c>
      <c r="R293" s="316" t="str">
        <f t="shared" si="10"/>
        <v/>
      </c>
      <c r="S293" s="316"/>
      <c r="T293" s="316"/>
      <c r="U293" s="317">
        <f t="shared" si="11"/>
        <v>9.0563413803428396</v>
      </c>
      <c r="V293" s="316"/>
      <c r="W293" s="316"/>
      <c r="X293" s="316"/>
      <c r="Y293" s="316"/>
      <c r="Z293" s="316"/>
      <c r="AA293" s="316"/>
      <c r="AB293" s="316"/>
    </row>
    <row r="294" spans="1:28" x14ac:dyDescent="0.4">
      <c r="A294" s="310"/>
      <c r="B294" s="310"/>
      <c r="C294" s="310"/>
      <c r="D294" s="703"/>
      <c r="E294" s="316"/>
      <c r="F294" s="316">
        <v>1906</v>
      </c>
      <c r="G294" s="317">
        <v>9.0590410958904144</v>
      </c>
      <c r="H294" s="316">
        <f t="shared" si="3"/>
        <v>4</v>
      </c>
      <c r="I294" s="316" t="str">
        <f t="shared" si="0"/>
        <v/>
      </c>
      <c r="J294" s="316" t="str">
        <f t="shared" si="4"/>
        <v/>
      </c>
      <c r="K294" s="316" t="str">
        <f t="shared" si="1"/>
        <v/>
      </c>
      <c r="L294" s="316">
        <f t="shared" si="2"/>
        <v>4</v>
      </c>
      <c r="M294" s="316" t="str">
        <f t="shared" si="5"/>
        <v/>
      </c>
      <c r="N294" s="316" t="str">
        <f t="shared" si="6"/>
        <v/>
      </c>
      <c r="O294" s="316" t="str">
        <f t="shared" si="7"/>
        <v/>
      </c>
      <c r="P294" s="316" t="str">
        <f t="shared" si="8"/>
        <v/>
      </c>
      <c r="Q294" s="316" t="str">
        <f t="shared" si="9"/>
        <v/>
      </c>
      <c r="R294" s="316" t="str">
        <f t="shared" si="10"/>
        <v/>
      </c>
      <c r="S294" s="316"/>
      <c r="T294" s="316"/>
      <c r="U294" s="317">
        <f t="shared" si="11"/>
        <v>9.0594859270903498</v>
      </c>
      <c r="V294" s="316"/>
      <c r="W294" s="316"/>
      <c r="X294" s="316"/>
      <c r="Y294" s="316"/>
      <c r="Z294" s="316"/>
      <c r="AA294" s="316"/>
      <c r="AB294" s="316"/>
    </row>
    <row r="295" spans="1:28" x14ac:dyDescent="0.4">
      <c r="A295" s="310"/>
      <c r="B295" s="310"/>
      <c r="C295" s="310"/>
      <c r="D295" s="703"/>
      <c r="E295" s="316"/>
      <c r="F295" s="316">
        <v>1907</v>
      </c>
      <c r="G295" s="317">
        <v>8.714657534246566</v>
      </c>
      <c r="H295" s="316">
        <f t="shared" si="3"/>
        <v>2</v>
      </c>
      <c r="I295" s="316" t="str">
        <f t="shared" si="0"/>
        <v/>
      </c>
      <c r="J295" s="316">
        <f t="shared" si="4"/>
        <v>2</v>
      </c>
      <c r="K295" s="316" t="str">
        <f t="shared" si="1"/>
        <v/>
      </c>
      <c r="L295" s="316" t="str">
        <f t="shared" si="2"/>
        <v/>
      </c>
      <c r="M295" s="316" t="str">
        <f t="shared" si="5"/>
        <v/>
      </c>
      <c r="N295" s="316" t="str">
        <f t="shared" si="6"/>
        <v/>
      </c>
      <c r="O295" s="316" t="str">
        <f t="shared" si="7"/>
        <v/>
      </c>
      <c r="P295" s="316" t="str">
        <f t="shared" si="8"/>
        <v/>
      </c>
      <c r="Q295" s="316" t="str">
        <f t="shared" si="9"/>
        <v/>
      </c>
      <c r="R295" s="316" t="str">
        <f t="shared" si="10"/>
        <v/>
      </c>
      <c r="S295" s="316"/>
      <c r="T295" s="316"/>
      <c r="U295" s="317">
        <f t="shared" si="11"/>
        <v>9.037088666816377</v>
      </c>
      <c r="V295" s="316"/>
      <c r="W295" s="316"/>
      <c r="X295" s="316"/>
      <c r="Y295" s="316"/>
      <c r="Z295" s="316"/>
      <c r="AA295" s="316"/>
      <c r="AB295" s="316"/>
    </row>
    <row r="296" spans="1:28" x14ac:dyDescent="0.4">
      <c r="A296" s="310"/>
      <c r="B296" s="310"/>
      <c r="C296" s="310"/>
      <c r="D296" s="703"/>
      <c r="E296" s="316"/>
      <c r="F296" s="316">
        <v>1908</v>
      </c>
      <c r="G296" s="317">
        <v>9.4258196721311478</v>
      </c>
      <c r="H296" s="316">
        <f t="shared" si="3"/>
        <v>7</v>
      </c>
      <c r="I296" s="316" t="str">
        <f t="shared" ref="I296:I359" si="12">IF($H296=1,1,"")</f>
        <v/>
      </c>
      <c r="J296" s="316" t="str">
        <f t="shared" si="4"/>
        <v/>
      </c>
      <c r="K296" s="316" t="str">
        <f t="shared" ref="K296:K359" si="13">IF($H296=3,3,"")</f>
        <v/>
      </c>
      <c r="L296" s="316" t="str">
        <f t="shared" ref="L296:L359" si="14">IF($H296=4,4,"")</f>
        <v/>
      </c>
      <c r="M296" s="316" t="str">
        <f t="shared" si="5"/>
        <v/>
      </c>
      <c r="N296" s="316" t="str">
        <f t="shared" si="6"/>
        <v/>
      </c>
      <c r="O296" s="316">
        <f t="shared" si="7"/>
        <v>7</v>
      </c>
      <c r="P296" s="316" t="str">
        <f t="shared" si="8"/>
        <v/>
      </c>
      <c r="Q296" s="316" t="str">
        <f t="shared" si="9"/>
        <v/>
      </c>
      <c r="R296" s="316" t="str">
        <f t="shared" si="10"/>
        <v/>
      </c>
      <c r="S296" s="316"/>
      <c r="T296" s="316"/>
      <c r="U296" s="317">
        <f t="shared" si="11"/>
        <v>9.0195610449883965</v>
      </c>
      <c r="V296" s="316"/>
      <c r="W296" s="316"/>
      <c r="X296" s="316"/>
      <c r="Y296" s="316"/>
      <c r="Z296" s="316"/>
      <c r="AA296" s="316"/>
      <c r="AB296" s="316"/>
    </row>
    <row r="297" spans="1:28" x14ac:dyDescent="0.4">
      <c r="A297" s="310"/>
      <c r="B297" s="310"/>
      <c r="C297" s="310"/>
      <c r="D297" s="703"/>
      <c r="E297" s="316"/>
      <c r="F297" s="316">
        <v>1909</v>
      </c>
      <c r="G297" s="317">
        <v>8.4449315068493185</v>
      </c>
      <c r="H297" s="316">
        <f t="shared" ref="H297:H360" si="15">VLOOKUP($G297,$G$415:$H$424,2,TRUE)</f>
        <v>1</v>
      </c>
      <c r="I297" s="316">
        <f t="shared" si="12"/>
        <v>1</v>
      </c>
      <c r="J297" s="316" t="str">
        <f t="shared" ref="J297:J360" si="16">IF($H297=2,2,"")</f>
        <v/>
      </c>
      <c r="K297" s="316" t="str">
        <f t="shared" si="13"/>
        <v/>
      </c>
      <c r="L297" s="316" t="str">
        <f t="shared" si="14"/>
        <v/>
      </c>
      <c r="M297" s="316" t="str">
        <f t="shared" ref="M297:M360" si="17">IF($H297=5,5,"")</f>
        <v/>
      </c>
      <c r="N297" s="316" t="str">
        <f t="shared" ref="N297:N360" si="18">IF($H297=6,6,"")</f>
        <v/>
      </c>
      <c r="O297" s="316" t="str">
        <f t="shared" ref="O297:O360" si="19">IF($H297=7,7,"")</f>
        <v/>
      </c>
      <c r="P297" s="316" t="str">
        <f t="shared" ref="P297:P360" si="20">IF($H297=8,8,"")</f>
        <v/>
      </c>
      <c r="Q297" s="316" t="str">
        <f t="shared" ref="Q297:Q360" si="21">IF($H297=9,9,"")</f>
        <v/>
      </c>
      <c r="R297" s="316" t="str">
        <f t="shared" ref="R297:R360" si="22">IF($H297=10,10,"")</f>
        <v/>
      </c>
      <c r="S297" s="316"/>
      <c r="T297" s="316"/>
      <c r="U297" s="317">
        <f t="shared" si="11"/>
        <v>8.9171911819746974</v>
      </c>
      <c r="V297" s="316"/>
      <c r="W297" s="316"/>
      <c r="X297" s="316"/>
      <c r="Y297" s="316"/>
      <c r="Z297" s="316"/>
      <c r="AA297" s="316"/>
      <c r="AB297" s="316"/>
    </row>
    <row r="298" spans="1:28" x14ac:dyDescent="0.4">
      <c r="A298" s="310"/>
      <c r="B298" s="310"/>
      <c r="C298" s="310"/>
      <c r="D298" s="703"/>
      <c r="E298" s="316"/>
      <c r="F298" s="316">
        <v>1910</v>
      </c>
      <c r="G298" s="317">
        <v>8.9984931506849293</v>
      </c>
      <c r="H298" s="316">
        <f t="shared" si="15"/>
        <v>4</v>
      </c>
      <c r="I298" s="316" t="str">
        <f t="shared" si="12"/>
        <v/>
      </c>
      <c r="J298" s="316" t="str">
        <f t="shared" si="16"/>
        <v/>
      </c>
      <c r="K298" s="316" t="str">
        <f t="shared" si="13"/>
        <v/>
      </c>
      <c r="L298" s="316">
        <f t="shared" si="14"/>
        <v>4</v>
      </c>
      <c r="M298" s="316" t="str">
        <f t="shared" si="17"/>
        <v/>
      </c>
      <c r="N298" s="316" t="str">
        <f t="shared" si="18"/>
        <v/>
      </c>
      <c r="O298" s="316" t="str">
        <f t="shared" si="19"/>
        <v/>
      </c>
      <c r="P298" s="316" t="str">
        <f t="shared" si="20"/>
        <v/>
      </c>
      <c r="Q298" s="316" t="str">
        <f t="shared" si="21"/>
        <v/>
      </c>
      <c r="R298" s="316" t="str">
        <f t="shared" si="22"/>
        <v/>
      </c>
      <c r="S298" s="316"/>
      <c r="T298" s="316"/>
      <c r="U298" s="317">
        <f t="shared" si="11"/>
        <v>8.9089172093719586</v>
      </c>
      <c r="V298" s="316"/>
      <c r="W298" s="316"/>
      <c r="X298" s="316"/>
      <c r="Y298" s="316"/>
      <c r="Z298" s="316"/>
      <c r="AA298" s="316"/>
      <c r="AB298" s="316"/>
    </row>
    <row r="299" spans="1:28" x14ac:dyDescent="0.4">
      <c r="A299" s="310"/>
      <c r="B299" s="310"/>
      <c r="C299" s="310"/>
      <c r="D299" s="703"/>
      <c r="E299" s="316"/>
      <c r="F299" s="316">
        <v>1911</v>
      </c>
      <c r="G299" s="317">
        <v>9.381917808219189</v>
      </c>
      <c r="H299" s="316">
        <f t="shared" si="15"/>
        <v>6</v>
      </c>
      <c r="I299" s="316" t="str">
        <f t="shared" si="12"/>
        <v/>
      </c>
      <c r="J299" s="316" t="str">
        <f t="shared" si="16"/>
        <v/>
      </c>
      <c r="K299" s="316" t="str">
        <f t="shared" si="13"/>
        <v/>
      </c>
      <c r="L299" s="316" t="str">
        <f t="shared" si="14"/>
        <v/>
      </c>
      <c r="M299" s="316" t="str">
        <f t="shared" si="17"/>
        <v/>
      </c>
      <c r="N299" s="316">
        <f t="shared" si="18"/>
        <v>6</v>
      </c>
      <c r="O299" s="316" t="str">
        <f t="shared" si="19"/>
        <v/>
      </c>
      <c r="P299" s="316" t="str">
        <f t="shared" si="20"/>
        <v/>
      </c>
      <c r="Q299" s="316" t="str">
        <f t="shared" si="21"/>
        <v/>
      </c>
      <c r="R299" s="316" t="str">
        <f t="shared" si="22"/>
        <v/>
      </c>
      <c r="S299" s="316"/>
      <c r="T299" s="316"/>
      <c r="U299" s="317">
        <f t="shared" si="11"/>
        <v>8.9537665244404536</v>
      </c>
      <c r="V299" s="316"/>
      <c r="W299" s="316"/>
      <c r="X299" s="316"/>
      <c r="Y299" s="316"/>
      <c r="Z299" s="316"/>
      <c r="AA299" s="316"/>
      <c r="AB299" s="316"/>
    </row>
    <row r="300" spans="1:28" x14ac:dyDescent="0.4">
      <c r="A300" s="310"/>
      <c r="B300" s="310"/>
      <c r="C300" s="310"/>
      <c r="D300" s="703"/>
      <c r="E300" s="316"/>
      <c r="F300" s="316">
        <v>1912</v>
      </c>
      <c r="G300" s="317">
        <v>8.7868852459016473</v>
      </c>
      <c r="H300" s="316">
        <f t="shared" si="15"/>
        <v>2</v>
      </c>
      <c r="I300" s="316" t="str">
        <f t="shared" si="12"/>
        <v/>
      </c>
      <c r="J300" s="316">
        <f t="shared" si="16"/>
        <v>2</v>
      </c>
      <c r="K300" s="316" t="str">
        <f t="shared" si="13"/>
        <v/>
      </c>
      <c r="L300" s="316" t="str">
        <f t="shared" si="14"/>
        <v/>
      </c>
      <c r="M300" s="316" t="str">
        <f t="shared" si="17"/>
        <v/>
      </c>
      <c r="N300" s="316" t="str">
        <f t="shared" si="18"/>
        <v/>
      </c>
      <c r="O300" s="316" t="str">
        <f t="shared" si="19"/>
        <v/>
      </c>
      <c r="P300" s="316" t="str">
        <f t="shared" si="20"/>
        <v/>
      </c>
      <c r="Q300" s="316" t="str">
        <f t="shared" si="21"/>
        <v/>
      </c>
      <c r="R300" s="316" t="str">
        <f t="shared" si="22"/>
        <v/>
      </c>
      <c r="S300" s="316"/>
      <c r="T300" s="316"/>
      <c r="U300" s="317">
        <f t="shared" si="11"/>
        <v>8.9598523093045905</v>
      </c>
      <c r="V300" s="316"/>
      <c r="W300" s="316"/>
      <c r="X300" s="316"/>
      <c r="Y300" s="316"/>
      <c r="Z300" s="316"/>
      <c r="AA300" s="316"/>
      <c r="AB300" s="316"/>
    </row>
    <row r="301" spans="1:28" x14ac:dyDescent="0.4">
      <c r="A301" s="310"/>
      <c r="B301" s="310"/>
      <c r="C301" s="310"/>
      <c r="D301" s="703"/>
      <c r="E301" s="316"/>
      <c r="F301" s="316">
        <v>1913</v>
      </c>
      <c r="G301" s="317">
        <v>9.1717808219178103</v>
      </c>
      <c r="H301" s="316">
        <f t="shared" si="15"/>
        <v>5</v>
      </c>
      <c r="I301" s="316" t="str">
        <f t="shared" si="12"/>
        <v/>
      </c>
      <c r="J301" s="316" t="str">
        <f t="shared" si="16"/>
        <v/>
      </c>
      <c r="K301" s="316" t="str">
        <f t="shared" si="13"/>
        <v/>
      </c>
      <c r="L301" s="316" t="str">
        <f t="shared" si="14"/>
        <v/>
      </c>
      <c r="M301" s="316">
        <f t="shared" si="17"/>
        <v>5</v>
      </c>
      <c r="N301" s="316" t="str">
        <f t="shared" si="18"/>
        <v/>
      </c>
      <c r="O301" s="316" t="str">
        <f t="shared" si="19"/>
        <v/>
      </c>
      <c r="P301" s="316" t="str">
        <f t="shared" si="20"/>
        <v/>
      </c>
      <c r="Q301" s="316" t="str">
        <f t="shared" si="21"/>
        <v/>
      </c>
      <c r="R301" s="316" t="str">
        <f t="shared" si="22"/>
        <v/>
      </c>
      <c r="S301" s="316"/>
      <c r="T301" s="316"/>
      <c r="U301" s="317">
        <f t="shared" si="11"/>
        <v>8.991797514784043</v>
      </c>
      <c r="V301" s="316"/>
      <c r="W301" s="316"/>
      <c r="X301" s="316"/>
      <c r="Y301" s="316"/>
      <c r="Z301" s="316"/>
      <c r="AA301" s="316"/>
      <c r="AB301" s="316"/>
    </row>
    <row r="302" spans="1:28" x14ac:dyDescent="0.4">
      <c r="A302" s="310"/>
      <c r="B302" s="310"/>
      <c r="C302" s="310"/>
      <c r="D302" s="703"/>
      <c r="E302" s="316"/>
      <c r="F302" s="316">
        <v>1914</v>
      </c>
      <c r="G302" s="317">
        <v>9.3997260273972589</v>
      </c>
      <c r="H302" s="316">
        <f t="shared" si="15"/>
        <v>6</v>
      </c>
      <c r="I302" s="316" t="str">
        <f t="shared" si="12"/>
        <v/>
      </c>
      <c r="J302" s="316" t="str">
        <f t="shared" si="16"/>
        <v/>
      </c>
      <c r="K302" s="316" t="str">
        <f t="shared" si="13"/>
        <v/>
      </c>
      <c r="L302" s="316" t="str">
        <f t="shared" si="14"/>
        <v/>
      </c>
      <c r="M302" s="316" t="str">
        <f t="shared" si="17"/>
        <v/>
      </c>
      <c r="N302" s="316">
        <f t="shared" si="18"/>
        <v>6</v>
      </c>
      <c r="O302" s="316" t="str">
        <f t="shared" si="19"/>
        <v/>
      </c>
      <c r="P302" s="316" t="str">
        <f t="shared" si="20"/>
        <v/>
      </c>
      <c r="Q302" s="316" t="str">
        <f t="shared" si="21"/>
        <v/>
      </c>
      <c r="R302" s="316" t="str">
        <f t="shared" si="22"/>
        <v/>
      </c>
      <c r="S302" s="316"/>
      <c r="T302" s="316"/>
      <c r="U302" s="317">
        <f t="shared" si="11"/>
        <v>9.04913350550191</v>
      </c>
      <c r="V302" s="316"/>
      <c r="W302" s="316"/>
      <c r="X302" s="316"/>
      <c r="Y302" s="316"/>
      <c r="Z302" s="316"/>
      <c r="AA302" s="316"/>
      <c r="AB302" s="316"/>
    </row>
    <row r="303" spans="1:28" x14ac:dyDescent="0.4">
      <c r="A303" s="310"/>
      <c r="B303" s="310"/>
      <c r="C303" s="310"/>
      <c r="D303" s="703"/>
      <c r="E303" s="316"/>
      <c r="F303" s="316">
        <v>1915</v>
      </c>
      <c r="G303" s="317">
        <v>8.5843835616438273</v>
      </c>
      <c r="H303" s="316">
        <f t="shared" si="15"/>
        <v>1</v>
      </c>
      <c r="I303" s="316">
        <f t="shared" si="12"/>
        <v>1</v>
      </c>
      <c r="J303" s="316" t="str">
        <f t="shared" si="16"/>
        <v/>
      </c>
      <c r="K303" s="316" t="str">
        <f t="shared" si="13"/>
        <v/>
      </c>
      <c r="L303" s="316" t="str">
        <f t="shared" si="14"/>
        <v/>
      </c>
      <c r="M303" s="316" t="str">
        <f t="shared" si="17"/>
        <v/>
      </c>
      <c r="N303" s="316" t="str">
        <f t="shared" si="18"/>
        <v/>
      </c>
      <c r="O303" s="316" t="str">
        <f t="shared" si="19"/>
        <v/>
      </c>
      <c r="P303" s="316" t="str">
        <f t="shared" si="20"/>
        <v/>
      </c>
      <c r="Q303" s="316" t="str">
        <f t="shared" si="21"/>
        <v/>
      </c>
      <c r="R303" s="316" t="str">
        <f t="shared" si="22"/>
        <v/>
      </c>
      <c r="S303" s="316"/>
      <c r="T303" s="316"/>
      <c r="U303" s="317">
        <f t="shared" si="11"/>
        <v>8.9967636424882116</v>
      </c>
      <c r="V303" s="316"/>
      <c r="W303" s="316"/>
      <c r="X303" s="316"/>
      <c r="Y303" s="316"/>
      <c r="Z303" s="316"/>
      <c r="AA303" s="316"/>
      <c r="AB303" s="316"/>
    </row>
    <row r="304" spans="1:28" x14ac:dyDescent="0.4">
      <c r="A304" s="310"/>
      <c r="B304" s="310"/>
      <c r="C304" s="310"/>
      <c r="D304" s="703"/>
      <c r="E304" s="316"/>
      <c r="F304" s="316">
        <v>1916</v>
      </c>
      <c r="G304" s="317">
        <v>9.0788251366120161</v>
      </c>
      <c r="H304" s="316">
        <f t="shared" si="15"/>
        <v>4</v>
      </c>
      <c r="I304" s="316" t="str">
        <f t="shared" si="12"/>
        <v/>
      </c>
      <c r="J304" s="316" t="str">
        <f t="shared" si="16"/>
        <v/>
      </c>
      <c r="K304" s="316" t="str">
        <f t="shared" si="13"/>
        <v/>
      </c>
      <c r="L304" s="316">
        <f t="shared" si="14"/>
        <v>4</v>
      </c>
      <c r="M304" s="316" t="str">
        <f t="shared" si="17"/>
        <v/>
      </c>
      <c r="N304" s="316" t="str">
        <f t="shared" si="18"/>
        <v/>
      </c>
      <c r="O304" s="316" t="str">
        <f t="shared" si="19"/>
        <v/>
      </c>
      <c r="P304" s="316" t="str">
        <f t="shared" si="20"/>
        <v/>
      </c>
      <c r="Q304" s="316" t="str">
        <f t="shared" si="21"/>
        <v/>
      </c>
      <c r="R304" s="316" t="str">
        <f t="shared" si="22"/>
        <v/>
      </c>
      <c r="S304" s="316"/>
      <c r="T304" s="316"/>
      <c r="U304" s="317">
        <f t="shared" si="11"/>
        <v>8.9987420465603698</v>
      </c>
      <c r="V304" s="316"/>
      <c r="W304" s="316"/>
      <c r="X304" s="316"/>
      <c r="Y304" s="316"/>
      <c r="Z304" s="316"/>
      <c r="AA304" s="316"/>
      <c r="AB304" s="316"/>
    </row>
    <row r="305" spans="1:28" x14ac:dyDescent="0.4">
      <c r="A305" s="310"/>
      <c r="B305" s="310"/>
      <c r="C305" s="310"/>
      <c r="D305" s="703"/>
      <c r="E305" s="316"/>
      <c r="F305" s="316">
        <v>1917</v>
      </c>
      <c r="G305" s="317">
        <v>8.5894520547945188</v>
      </c>
      <c r="H305" s="316">
        <f t="shared" si="15"/>
        <v>1</v>
      </c>
      <c r="I305" s="316">
        <f t="shared" si="12"/>
        <v>1</v>
      </c>
      <c r="J305" s="316" t="str">
        <f t="shared" si="16"/>
        <v/>
      </c>
      <c r="K305" s="316" t="str">
        <f t="shared" si="13"/>
        <v/>
      </c>
      <c r="L305" s="316" t="str">
        <f t="shared" si="14"/>
        <v/>
      </c>
      <c r="M305" s="316" t="str">
        <f t="shared" si="17"/>
        <v/>
      </c>
      <c r="N305" s="316" t="str">
        <f t="shared" si="18"/>
        <v/>
      </c>
      <c r="O305" s="316" t="str">
        <f t="shared" si="19"/>
        <v/>
      </c>
      <c r="P305" s="316" t="str">
        <f t="shared" si="20"/>
        <v/>
      </c>
      <c r="Q305" s="316" t="str">
        <f t="shared" si="21"/>
        <v/>
      </c>
      <c r="R305" s="316" t="str">
        <f t="shared" si="22"/>
        <v/>
      </c>
      <c r="S305" s="316"/>
      <c r="T305" s="316"/>
      <c r="U305" s="317">
        <f t="shared" si="11"/>
        <v>8.9862214986151656</v>
      </c>
      <c r="V305" s="316"/>
      <c r="W305" s="316"/>
      <c r="X305" s="316"/>
      <c r="Y305" s="316"/>
      <c r="Z305" s="316"/>
      <c r="AA305" s="316"/>
      <c r="AB305" s="316"/>
    </row>
    <row r="306" spans="1:28" x14ac:dyDescent="0.4">
      <c r="A306" s="310"/>
      <c r="B306" s="310"/>
      <c r="C306" s="310"/>
      <c r="D306" s="703"/>
      <c r="E306" s="316"/>
      <c r="F306" s="316">
        <v>1918</v>
      </c>
      <c r="G306" s="317">
        <v>9.2401369863013603</v>
      </c>
      <c r="H306" s="316">
        <f t="shared" si="15"/>
        <v>5</v>
      </c>
      <c r="I306" s="316" t="str">
        <f t="shared" si="12"/>
        <v/>
      </c>
      <c r="J306" s="316" t="str">
        <f t="shared" si="16"/>
        <v/>
      </c>
      <c r="K306" s="316" t="str">
        <f t="shared" si="13"/>
        <v/>
      </c>
      <c r="L306" s="316" t="str">
        <f t="shared" si="14"/>
        <v/>
      </c>
      <c r="M306" s="316">
        <f t="shared" si="17"/>
        <v>5</v>
      </c>
      <c r="N306" s="316" t="str">
        <f t="shared" si="18"/>
        <v/>
      </c>
      <c r="O306" s="316" t="str">
        <f t="shared" si="19"/>
        <v/>
      </c>
      <c r="P306" s="316" t="str">
        <f t="shared" si="20"/>
        <v/>
      </c>
      <c r="Q306" s="316" t="str">
        <f t="shared" si="21"/>
        <v/>
      </c>
      <c r="R306" s="316" t="str">
        <f t="shared" si="22"/>
        <v/>
      </c>
      <c r="S306" s="316"/>
      <c r="T306" s="316"/>
      <c r="U306" s="317">
        <f t="shared" ref="U306:U369" si="23">AVERAGE(G297:G306)</f>
        <v>8.9676532300321874</v>
      </c>
      <c r="V306" s="316"/>
      <c r="W306" s="316"/>
      <c r="X306" s="316"/>
      <c r="Y306" s="316"/>
      <c r="Z306" s="316"/>
      <c r="AA306" s="316"/>
      <c r="AB306" s="316"/>
    </row>
    <row r="307" spans="1:28" x14ac:dyDescent="0.4">
      <c r="A307" s="310"/>
      <c r="B307" s="310"/>
      <c r="C307" s="310"/>
      <c r="D307" s="703"/>
      <c r="E307" s="316"/>
      <c r="F307" s="316">
        <v>1919</v>
      </c>
      <c r="G307" s="317">
        <v>8.5158904109589013</v>
      </c>
      <c r="H307" s="316">
        <f t="shared" si="15"/>
        <v>1</v>
      </c>
      <c r="I307" s="316">
        <f t="shared" si="12"/>
        <v>1</v>
      </c>
      <c r="J307" s="316" t="str">
        <f t="shared" si="16"/>
        <v/>
      </c>
      <c r="K307" s="316" t="str">
        <f t="shared" si="13"/>
        <v/>
      </c>
      <c r="L307" s="316" t="str">
        <f t="shared" si="14"/>
        <v/>
      </c>
      <c r="M307" s="316" t="str">
        <f t="shared" si="17"/>
        <v/>
      </c>
      <c r="N307" s="316" t="str">
        <f t="shared" si="18"/>
        <v/>
      </c>
      <c r="O307" s="316" t="str">
        <f t="shared" si="19"/>
        <v/>
      </c>
      <c r="P307" s="316" t="str">
        <f t="shared" si="20"/>
        <v/>
      </c>
      <c r="Q307" s="316" t="str">
        <f t="shared" si="21"/>
        <v/>
      </c>
      <c r="R307" s="316" t="str">
        <f t="shared" si="22"/>
        <v/>
      </c>
      <c r="S307" s="316"/>
      <c r="T307" s="316"/>
      <c r="U307" s="317">
        <f t="shared" si="23"/>
        <v>8.9747491204431462</v>
      </c>
      <c r="V307" s="316"/>
      <c r="W307" s="316"/>
      <c r="X307" s="316"/>
      <c r="Y307" s="316"/>
      <c r="Z307" s="316"/>
      <c r="AA307" s="316"/>
      <c r="AB307" s="316"/>
    </row>
    <row r="308" spans="1:28" x14ac:dyDescent="0.4">
      <c r="A308" s="310"/>
      <c r="B308" s="310"/>
      <c r="C308" s="310"/>
      <c r="D308" s="703"/>
      <c r="E308" s="316"/>
      <c r="F308" s="316">
        <v>1920</v>
      </c>
      <c r="G308" s="317">
        <v>9.351912568306016</v>
      </c>
      <c r="H308" s="316">
        <f t="shared" si="15"/>
        <v>6</v>
      </c>
      <c r="I308" s="316" t="str">
        <f t="shared" si="12"/>
        <v/>
      </c>
      <c r="J308" s="316" t="str">
        <f t="shared" si="16"/>
        <v/>
      </c>
      <c r="K308" s="316" t="str">
        <f t="shared" si="13"/>
        <v/>
      </c>
      <c r="L308" s="316" t="str">
        <f t="shared" si="14"/>
        <v/>
      </c>
      <c r="M308" s="316" t="str">
        <f t="shared" si="17"/>
        <v/>
      </c>
      <c r="N308" s="316">
        <f t="shared" si="18"/>
        <v>6</v>
      </c>
      <c r="O308" s="316" t="str">
        <f t="shared" si="19"/>
        <v/>
      </c>
      <c r="P308" s="316" t="str">
        <f t="shared" si="20"/>
        <v/>
      </c>
      <c r="Q308" s="316" t="str">
        <f t="shared" si="21"/>
        <v/>
      </c>
      <c r="R308" s="316" t="str">
        <f t="shared" si="22"/>
        <v/>
      </c>
      <c r="S308" s="316"/>
      <c r="T308" s="316"/>
      <c r="U308" s="317">
        <f t="shared" si="23"/>
        <v>9.0100910622052552</v>
      </c>
      <c r="V308" s="316"/>
      <c r="W308" s="316"/>
      <c r="X308" s="316"/>
      <c r="Y308" s="316"/>
      <c r="Z308" s="316"/>
      <c r="AA308" s="316"/>
      <c r="AB308" s="316"/>
    </row>
    <row r="309" spans="1:28" x14ac:dyDescent="0.4">
      <c r="A309" s="310"/>
      <c r="B309" s="310"/>
      <c r="C309" s="310"/>
      <c r="D309" s="703"/>
      <c r="E309" s="316"/>
      <c r="F309" s="316">
        <v>1921</v>
      </c>
      <c r="G309" s="317">
        <v>10.230547945205473</v>
      </c>
      <c r="H309" s="316">
        <f t="shared" si="15"/>
        <v>9</v>
      </c>
      <c r="I309" s="316" t="str">
        <f t="shared" si="12"/>
        <v/>
      </c>
      <c r="J309" s="316" t="str">
        <f t="shared" si="16"/>
        <v/>
      </c>
      <c r="K309" s="316" t="str">
        <f t="shared" si="13"/>
        <v/>
      </c>
      <c r="L309" s="316" t="str">
        <f t="shared" si="14"/>
        <v/>
      </c>
      <c r="M309" s="316" t="str">
        <f t="shared" si="17"/>
        <v/>
      </c>
      <c r="N309" s="316" t="str">
        <f t="shared" si="18"/>
        <v/>
      </c>
      <c r="O309" s="316" t="str">
        <f t="shared" si="19"/>
        <v/>
      </c>
      <c r="P309" s="316" t="str">
        <f t="shared" si="20"/>
        <v/>
      </c>
      <c r="Q309" s="316">
        <f t="shared" si="21"/>
        <v>9</v>
      </c>
      <c r="R309" s="316" t="str">
        <f t="shared" si="22"/>
        <v/>
      </c>
      <c r="S309" s="316"/>
      <c r="T309" s="316"/>
      <c r="U309" s="317">
        <f t="shared" si="23"/>
        <v>9.0949540759038818</v>
      </c>
      <c r="V309" s="316"/>
      <c r="W309" s="316"/>
      <c r="X309" s="316"/>
      <c r="Y309" s="316"/>
      <c r="Z309" s="316"/>
      <c r="AA309" s="316"/>
      <c r="AB309" s="316"/>
    </row>
    <row r="310" spans="1:28" x14ac:dyDescent="0.4">
      <c r="A310" s="310"/>
      <c r="B310" s="310"/>
      <c r="C310" s="310"/>
      <c r="D310" s="703"/>
      <c r="E310" s="316"/>
      <c r="F310" s="316">
        <v>1922</v>
      </c>
      <c r="G310" s="317">
        <v>8.5149315068493081</v>
      </c>
      <c r="H310" s="316">
        <f t="shared" si="15"/>
        <v>1</v>
      </c>
      <c r="I310" s="316">
        <f t="shared" si="12"/>
        <v>1</v>
      </c>
      <c r="J310" s="316" t="str">
        <f t="shared" si="16"/>
        <v/>
      </c>
      <c r="K310" s="316" t="str">
        <f t="shared" si="13"/>
        <v/>
      </c>
      <c r="L310" s="316" t="str">
        <f t="shared" si="14"/>
        <v/>
      </c>
      <c r="M310" s="316" t="str">
        <f t="shared" si="17"/>
        <v/>
      </c>
      <c r="N310" s="316" t="str">
        <f t="shared" si="18"/>
        <v/>
      </c>
      <c r="O310" s="316" t="str">
        <f t="shared" si="19"/>
        <v/>
      </c>
      <c r="P310" s="316" t="str">
        <f t="shared" si="20"/>
        <v/>
      </c>
      <c r="Q310" s="316" t="str">
        <f t="shared" si="21"/>
        <v/>
      </c>
      <c r="R310" s="316" t="str">
        <f t="shared" si="22"/>
        <v/>
      </c>
      <c r="S310" s="316"/>
      <c r="T310" s="316"/>
      <c r="U310" s="317">
        <f t="shared" si="23"/>
        <v>9.067758701998649</v>
      </c>
      <c r="V310" s="316"/>
      <c r="W310" s="316"/>
      <c r="X310" s="316"/>
      <c r="Y310" s="316"/>
      <c r="Z310" s="316"/>
      <c r="AA310" s="316"/>
      <c r="AB310" s="316"/>
    </row>
    <row r="311" spans="1:28" x14ac:dyDescent="0.4">
      <c r="A311" s="310"/>
      <c r="B311" s="310"/>
      <c r="C311" s="310"/>
      <c r="D311" s="703"/>
      <c r="E311" s="316"/>
      <c r="F311" s="316">
        <v>1923</v>
      </c>
      <c r="G311" s="317">
        <v>8.8464383561643842</v>
      </c>
      <c r="H311" s="316">
        <f t="shared" si="15"/>
        <v>3</v>
      </c>
      <c r="I311" s="316" t="str">
        <f t="shared" si="12"/>
        <v/>
      </c>
      <c r="J311" s="316" t="str">
        <f t="shared" si="16"/>
        <v/>
      </c>
      <c r="K311" s="316">
        <f t="shared" si="13"/>
        <v>3</v>
      </c>
      <c r="L311" s="316" t="str">
        <f t="shared" si="14"/>
        <v/>
      </c>
      <c r="M311" s="316" t="str">
        <f t="shared" si="17"/>
        <v/>
      </c>
      <c r="N311" s="316" t="str">
        <f t="shared" si="18"/>
        <v/>
      </c>
      <c r="O311" s="316" t="str">
        <f t="shared" si="19"/>
        <v/>
      </c>
      <c r="P311" s="316" t="str">
        <f t="shared" si="20"/>
        <v/>
      </c>
      <c r="Q311" s="316" t="str">
        <f t="shared" si="21"/>
        <v/>
      </c>
      <c r="R311" s="316" t="str">
        <f t="shared" si="22"/>
        <v/>
      </c>
      <c r="S311" s="316"/>
      <c r="T311" s="316"/>
      <c r="U311" s="317">
        <f t="shared" si="23"/>
        <v>9.0352244554233074</v>
      </c>
      <c r="V311" s="316"/>
      <c r="W311" s="316"/>
      <c r="X311" s="316"/>
      <c r="Y311" s="316"/>
      <c r="Z311" s="316"/>
      <c r="AA311" s="316"/>
      <c r="AB311" s="316"/>
    </row>
    <row r="312" spans="1:28" x14ac:dyDescent="0.4">
      <c r="A312" s="310"/>
      <c r="B312" s="310"/>
      <c r="C312" s="310"/>
      <c r="D312" s="703"/>
      <c r="E312" s="316"/>
      <c r="F312" s="316">
        <v>1924</v>
      </c>
      <c r="G312" s="317">
        <v>8.9770491803278727</v>
      </c>
      <c r="H312" s="316">
        <f t="shared" si="15"/>
        <v>4</v>
      </c>
      <c r="I312" s="316" t="str">
        <f t="shared" si="12"/>
        <v/>
      </c>
      <c r="J312" s="316" t="str">
        <f t="shared" si="16"/>
        <v/>
      </c>
      <c r="K312" s="316" t="str">
        <f t="shared" si="13"/>
        <v/>
      </c>
      <c r="L312" s="316">
        <f t="shared" si="14"/>
        <v>4</v>
      </c>
      <c r="M312" s="316" t="str">
        <f t="shared" si="17"/>
        <v/>
      </c>
      <c r="N312" s="316" t="str">
        <f t="shared" si="18"/>
        <v/>
      </c>
      <c r="O312" s="316" t="str">
        <f t="shared" si="19"/>
        <v/>
      </c>
      <c r="P312" s="316" t="str">
        <f t="shared" si="20"/>
        <v/>
      </c>
      <c r="Q312" s="316" t="str">
        <f t="shared" si="21"/>
        <v/>
      </c>
      <c r="R312" s="316" t="str">
        <f t="shared" si="22"/>
        <v/>
      </c>
      <c r="S312" s="316"/>
      <c r="T312" s="316"/>
      <c r="U312" s="317">
        <f t="shared" si="23"/>
        <v>8.9929567707163667</v>
      </c>
      <c r="V312" s="316"/>
      <c r="W312" s="316"/>
      <c r="X312" s="316"/>
      <c r="Y312" s="316"/>
      <c r="Z312" s="316"/>
      <c r="AA312" s="316"/>
      <c r="AB312" s="316"/>
    </row>
    <row r="313" spans="1:28" x14ac:dyDescent="0.4">
      <c r="A313" s="310"/>
      <c r="B313" s="310"/>
      <c r="C313" s="310"/>
      <c r="D313" s="703"/>
      <c r="E313" s="316"/>
      <c r="F313" s="316">
        <v>1925</v>
      </c>
      <c r="G313" s="317">
        <v>8.8371232876712362</v>
      </c>
      <c r="H313" s="316">
        <f t="shared" si="15"/>
        <v>2</v>
      </c>
      <c r="I313" s="316" t="str">
        <f t="shared" si="12"/>
        <v/>
      </c>
      <c r="J313" s="316">
        <f t="shared" si="16"/>
        <v>2</v>
      </c>
      <c r="K313" s="316" t="str">
        <f t="shared" si="13"/>
        <v/>
      </c>
      <c r="L313" s="316" t="str">
        <f t="shared" si="14"/>
        <v/>
      </c>
      <c r="M313" s="316" t="str">
        <f t="shared" si="17"/>
        <v/>
      </c>
      <c r="N313" s="316" t="str">
        <f t="shared" si="18"/>
        <v/>
      </c>
      <c r="O313" s="316" t="str">
        <f t="shared" si="19"/>
        <v/>
      </c>
      <c r="P313" s="316" t="str">
        <f t="shared" si="20"/>
        <v/>
      </c>
      <c r="Q313" s="316" t="str">
        <f t="shared" si="21"/>
        <v/>
      </c>
      <c r="R313" s="316" t="str">
        <f t="shared" si="22"/>
        <v/>
      </c>
      <c r="S313" s="316"/>
      <c r="T313" s="316"/>
      <c r="U313" s="317">
        <f t="shared" si="23"/>
        <v>9.0182307433191085</v>
      </c>
      <c r="V313" s="316"/>
      <c r="W313" s="316"/>
      <c r="X313" s="316"/>
      <c r="Y313" s="316"/>
      <c r="Z313" s="316"/>
      <c r="AA313" s="316"/>
      <c r="AB313" s="316"/>
    </row>
    <row r="314" spans="1:28" x14ac:dyDescent="0.4">
      <c r="A314" s="310"/>
      <c r="B314" s="310"/>
      <c r="C314" s="310"/>
      <c r="D314" s="703"/>
      <c r="E314" s="316"/>
      <c r="F314" s="316">
        <v>1926</v>
      </c>
      <c r="G314" s="317">
        <v>9.3723287671232907</v>
      </c>
      <c r="H314" s="316">
        <f t="shared" si="15"/>
        <v>6</v>
      </c>
      <c r="I314" s="316" t="str">
        <f t="shared" si="12"/>
        <v/>
      </c>
      <c r="J314" s="316" t="str">
        <f t="shared" si="16"/>
        <v/>
      </c>
      <c r="K314" s="316" t="str">
        <f t="shared" si="13"/>
        <v/>
      </c>
      <c r="L314" s="316" t="str">
        <f t="shared" si="14"/>
        <v/>
      </c>
      <c r="M314" s="316" t="str">
        <f t="shared" si="17"/>
        <v/>
      </c>
      <c r="N314" s="316">
        <f t="shared" si="18"/>
        <v>6</v>
      </c>
      <c r="O314" s="316" t="str">
        <f t="shared" si="19"/>
        <v/>
      </c>
      <c r="P314" s="316" t="str">
        <f t="shared" si="20"/>
        <v/>
      </c>
      <c r="Q314" s="316" t="str">
        <f t="shared" si="21"/>
        <v/>
      </c>
      <c r="R314" s="316" t="str">
        <f t="shared" si="22"/>
        <v/>
      </c>
      <c r="S314" s="316"/>
      <c r="T314" s="316"/>
      <c r="U314" s="317">
        <f t="shared" si="23"/>
        <v>9.0475811063702345</v>
      </c>
      <c r="V314" s="316"/>
      <c r="W314" s="316"/>
      <c r="X314" s="316"/>
      <c r="Y314" s="316"/>
      <c r="Z314" s="316"/>
      <c r="AA314" s="316"/>
      <c r="AB314" s="316"/>
    </row>
    <row r="315" spans="1:28" x14ac:dyDescent="0.4">
      <c r="A315" s="310"/>
      <c r="B315" s="310"/>
      <c r="C315" s="310"/>
      <c r="D315" s="703"/>
      <c r="E315" s="316"/>
      <c r="F315" s="316">
        <v>1927</v>
      </c>
      <c r="G315" s="317">
        <v>8.9515068493150647</v>
      </c>
      <c r="H315" s="316">
        <f t="shared" si="15"/>
        <v>3</v>
      </c>
      <c r="I315" s="316" t="str">
        <f t="shared" si="12"/>
        <v/>
      </c>
      <c r="J315" s="316" t="str">
        <f t="shared" si="16"/>
        <v/>
      </c>
      <c r="K315" s="316">
        <f t="shared" si="13"/>
        <v>3</v>
      </c>
      <c r="L315" s="316" t="str">
        <f t="shared" si="14"/>
        <v/>
      </c>
      <c r="M315" s="316" t="str">
        <f t="shared" si="17"/>
        <v/>
      </c>
      <c r="N315" s="316" t="str">
        <f t="shared" si="18"/>
        <v/>
      </c>
      <c r="O315" s="316" t="str">
        <f t="shared" si="19"/>
        <v/>
      </c>
      <c r="P315" s="316" t="str">
        <f t="shared" si="20"/>
        <v/>
      </c>
      <c r="Q315" s="316" t="str">
        <f t="shared" si="21"/>
        <v/>
      </c>
      <c r="R315" s="316" t="str">
        <f t="shared" si="22"/>
        <v/>
      </c>
      <c r="S315" s="316"/>
      <c r="T315" s="316"/>
      <c r="U315" s="317">
        <f t="shared" si="23"/>
        <v>9.0837865858222919</v>
      </c>
      <c r="V315" s="316"/>
      <c r="W315" s="316"/>
      <c r="X315" s="316"/>
      <c r="Y315" s="316"/>
      <c r="Z315" s="316"/>
      <c r="AA315" s="316"/>
      <c r="AB315" s="316"/>
    </row>
    <row r="316" spans="1:28" x14ac:dyDescent="0.4">
      <c r="A316" s="310"/>
      <c r="B316" s="310"/>
      <c r="C316" s="310"/>
      <c r="D316" s="703"/>
      <c r="E316" s="316"/>
      <c r="F316" s="316">
        <v>1928</v>
      </c>
      <c r="G316" s="317">
        <v>9.1378415300546347</v>
      </c>
      <c r="H316" s="316">
        <f t="shared" si="15"/>
        <v>5</v>
      </c>
      <c r="I316" s="316" t="str">
        <f t="shared" si="12"/>
        <v/>
      </c>
      <c r="J316" s="316" t="str">
        <f t="shared" si="16"/>
        <v/>
      </c>
      <c r="K316" s="316" t="str">
        <f t="shared" si="13"/>
        <v/>
      </c>
      <c r="L316" s="316" t="str">
        <f t="shared" si="14"/>
        <v/>
      </c>
      <c r="M316" s="316">
        <f t="shared" si="17"/>
        <v>5</v>
      </c>
      <c r="N316" s="316" t="str">
        <f t="shared" si="18"/>
        <v/>
      </c>
      <c r="O316" s="316" t="str">
        <f t="shared" si="19"/>
        <v/>
      </c>
      <c r="P316" s="316" t="str">
        <f t="shared" si="20"/>
        <v/>
      </c>
      <c r="Q316" s="316" t="str">
        <f t="shared" si="21"/>
        <v/>
      </c>
      <c r="R316" s="316" t="str">
        <f t="shared" si="22"/>
        <v/>
      </c>
      <c r="S316" s="316"/>
      <c r="T316" s="316"/>
      <c r="U316" s="317">
        <f t="shared" si="23"/>
        <v>9.0735570401976169</v>
      </c>
      <c r="V316" s="316"/>
      <c r="W316" s="316"/>
      <c r="X316" s="316"/>
      <c r="Y316" s="316"/>
      <c r="Z316" s="316"/>
      <c r="AA316" s="316"/>
      <c r="AB316" s="316"/>
    </row>
    <row r="317" spans="1:28" x14ac:dyDescent="0.4">
      <c r="A317" s="310"/>
      <c r="B317" s="310"/>
      <c r="C317" s="310"/>
      <c r="D317" s="703"/>
      <c r="E317" s="316"/>
      <c r="F317" s="316">
        <v>1929</v>
      </c>
      <c r="G317" s="317">
        <v>8.9136986301369845</v>
      </c>
      <c r="H317" s="316">
        <f t="shared" si="15"/>
        <v>3</v>
      </c>
      <c r="I317" s="316" t="str">
        <f t="shared" si="12"/>
        <v/>
      </c>
      <c r="J317" s="316" t="str">
        <f t="shared" si="16"/>
        <v/>
      </c>
      <c r="K317" s="316">
        <f t="shared" si="13"/>
        <v>3</v>
      </c>
      <c r="L317" s="316" t="str">
        <f t="shared" si="14"/>
        <v/>
      </c>
      <c r="M317" s="316" t="str">
        <f t="shared" si="17"/>
        <v/>
      </c>
      <c r="N317" s="316" t="str">
        <f t="shared" si="18"/>
        <v/>
      </c>
      <c r="O317" s="316" t="str">
        <f t="shared" si="19"/>
        <v/>
      </c>
      <c r="P317" s="316" t="str">
        <f t="shared" si="20"/>
        <v/>
      </c>
      <c r="Q317" s="316" t="str">
        <f t="shared" si="21"/>
        <v/>
      </c>
      <c r="R317" s="316" t="str">
        <f t="shared" si="22"/>
        <v/>
      </c>
      <c r="S317" s="316"/>
      <c r="T317" s="316"/>
      <c r="U317" s="317">
        <f t="shared" si="23"/>
        <v>9.1133378621154257</v>
      </c>
      <c r="V317" s="316"/>
      <c r="W317" s="316"/>
      <c r="X317" s="316"/>
      <c r="Y317" s="316"/>
      <c r="Z317" s="316"/>
      <c r="AA317" s="316"/>
      <c r="AB317" s="316"/>
    </row>
    <row r="318" spans="1:28" x14ac:dyDescent="0.4">
      <c r="A318" s="310"/>
      <c r="B318" s="310"/>
      <c r="C318" s="310"/>
      <c r="D318" s="703"/>
      <c r="E318" s="316"/>
      <c r="F318" s="316">
        <v>1930</v>
      </c>
      <c r="G318" s="317">
        <v>8.8641095890410906</v>
      </c>
      <c r="H318" s="316">
        <f t="shared" si="15"/>
        <v>3</v>
      </c>
      <c r="I318" s="316" t="str">
        <f t="shared" si="12"/>
        <v/>
      </c>
      <c r="J318" s="316" t="str">
        <f t="shared" si="16"/>
        <v/>
      </c>
      <c r="K318" s="316">
        <f t="shared" si="13"/>
        <v>3</v>
      </c>
      <c r="L318" s="316" t="str">
        <f t="shared" si="14"/>
        <v/>
      </c>
      <c r="M318" s="316" t="str">
        <f t="shared" si="17"/>
        <v/>
      </c>
      <c r="N318" s="316" t="str">
        <f t="shared" si="18"/>
        <v/>
      </c>
      <c r="O318" s="316" t="str">
        <f t="shared" si="19"/>
        <v/>
      </c>
      <c r="P318" s="316" t="str">
        <f t="shared" si="20"/>
        <v/>
      </c>
      <c r="Q318" s="316" t="str">
        <f t="shared" si="21"/>
        <v/>
      </c>
      <c r="R318" s="316" t="str">
        <f t="shared" si="22"/>
        <v/>
      </c>
      <c r="S318" s="316"/>
      <c r="T318" s="316"/>
      <c r="U318" s="317">
        <f t="shared" si="23"/>
        <v>9.0645575641889344</v>
      </c>
      <c r="V318" s="316"/>
      <c r="W318" s="316"/>
      <c r="X318" s="316"/>
      <c r="Y318" s="316"/>
      <c r="Z318" s="316"/>
      <c r="AA318" s="316"/>
      <c r="AB318" s="316"/>
    </row>
    <row r="319" spans="1:28" x14ac:dyDescent="0.4">
      <c r="A319" s="310"/>
      <c r="B319" s="310"/>
      <c r="C319" s="310"/>
      <c r="D319" s="703"/>
      <c r="E319" s="316"/>
      <c r="F319" s="316">
        <v>1931</v>
      </c>
      <c r="G319" s="317">
        <v>9.0004109589041068</v>
      </c>
      <c r="H319" s="316">
        <f t="shared" si="15"/>
        <v>4</v>
      </c>
      <c r="I319" s="316" t="str">
        <f t="shared" si="12"/>
        <v/>
      </c>
      <c r="J319" s="316" t="str">
        <f t="shared" si="16"/>
        <v/>
      </c>
      <c r="K319" s="316" t="str">
        <f t="shared" si="13"/>
        <v/>
      </c>
      <c r="L319" s="316">
        <f t="shared" si="14"/>
        <v>4</v>
      </c>
      <c r="M319" s="316" t="str">
        <f t="shared" si="17"/>
        <v/>
      </c>
      <c r="N319" s="316" t="str">
        <f t="shared" si="18"/>
        <v/>
      </c>
      <c r="O319" s="316" t="str">
        <f t="shared" si="19"/>
        <v/>
      </c>
      <c r="P319" s="316" t="str">
        <f t="shared" si="20"/>
        <v/>
      </c>
      <c r="Q319" s="316" t="str">
        <f t="shared" si="21"/>
        <v/>
      </c>
      <c r="R319" s="316" t="str">
        <f t="shared" si="22"/>
        <v/>
      </c>
      <c r="S319" s="316"/>
      <c r="T319" s="316"/>
      <c r="U319" s="317">
        <f t="shared" si="23"/>
        <v>8.9415438655587991</v>
      </c>
      <c r="V319" s="316"/>
      <c r="W319" s="316"/>
      <c r="X319" s="316"/>
      <c r="Y319" s="316"/>
      <c r="Z319" s="316"/>
      <c r="AA319" s="316"/>
      <c r="AB319" s="316"/>
    </row>
    <row r="320" spans="1:28" x14ac:dyDescent="0.4">
      <c r="A320" s="310"/>
      <c r="B320" s="310"/>
      <c r="C320" s="310"/>
      <c r="D320" s="703"/>
      <c r="E320" s="316"/>
      <c r="F320" s="316">
        <v>1932</v>
      </c>
      <c r="G320" s="317">
        <v>9.238661202185785</v>
      </c>
      <c r="H320" s="316">
        <f t="shared" si="15"/>
        <v>5</v>
      </c>
      <c r="I320" s="316" t="str">
        <f t="shared" si="12"/>
        <v/>
      </c>
      <c r="J320" s="316" t="str">
        <f t="shared" si="16"/>
        <v/>
      </c>
      <c r="K320" s="316" t="str">
        <f t="shared" si="13"/>
        <v/>
      </c>
      <c r="L320" s="316" t="str">
        <f t="shared" si="14"/>
        <v/>
      </c>
      <c r="M320" s="316">
        <f t="shared" si="17"/>
        <v>5</v>
      </c>
      <c r="N320" s="316" t="str">
        <f t="shared" si="18"/>
        <v/>
      </c>
      <c r="O320" s="316" t="str">
        <f t="shared" si="19"/>
        <v/>
      </c>
      <c r="P320" s="316" t="str">
        <f t="shared" si="20"/>
        <v/>
      </c>
      <c r="Q320" s="316" t="str">
        <f t="shared" si="21"/>
        <v/>
      </c>
      <c r="R320" s="316" t="str">
        <f t="shared" si="22"/>
        <v/>
      </c>
      <c r="S320" s="316"/>
      <c r="T320" s="316"/>
      <c r="U320" s="317">
        <f t="shared" si="23"/>
        <v>9.013916835092445</v>
      </c>
      <c r="V320" s="316"/>
      <c r="W320" s="316"/>
      <c r="X320" s="316"/>
      <c r="Y320" s="316"/>
      <c r="Z320" s="316"/>
      <c r="AA320" s="316"/>
      <c r="AB320" s="316"/>
    </row>
    <row r="321" spans="1:28" x14ac:dyDescent="0.4">
      <c r="A321" s="310"/>
      <c r="B321" s="310"/>
      <c r="C321" s="310"/>
      <c r="D321" s="703"/>
      <c r="E321" s="316"/>
      <c r="F321" s="316">
        <v>1933</v>
      </c>
      <c r="G321" s="317">
        <v>9.690136986301372</v>
      </c>
      <c r="H321" s="316">
        <f t="shared" si="15"/>
        <v>8</v>
      </c>
      <c r="I321" s="316" t="str">
        <f t="shared" si="12"/>
        <v/>
      </c>
      <c r="J321" s="316" t="str">
        <f t="shared" si="16"/>
        <v/>
      </c>
      <c r="K321" s="316" t="str">
        <f t="shared" si="13"/>
        <v/>
      </c>
      <c r="L321" s="316" t="str">
        <f t="shared" si="14"/>
        <v/>
      </c>
      <c r="M321" s="316" t="str">
        <f t="shared" si="17"/>
        <v/>
      </c>
      <c r="N321" s="316" t="str">
        <f t="shared" si="18"/>
        <v/>
      </c>
      <c r="O321" s="316" t="str">
        <f t="shared" si="19"/>
        <v/>
      </c>
      <c r="P321" s="316">
        <f t="shared" si="20"/>
        <v>8</v>
      </c>
      <c r="Q321" s="316" t="str">
        <f t="shared" si="21"/>
        <v/>
      </c>
      <c r="R321" s="316" t="str">
        <f t="shared" si="22"/>
        <v/>
      </c>
      <c r="S321" s="316"/>
      <c r="T321" s="316"/>
      <c r="U321" s="317">
        <f t="shared" si="23"/>
        <v>9.0982866981061434</v>
      </c>
      <c r="V321" s="316"/>
      <c r="W321" s="316"/>
      <c r="X321" s="316"/>
      <c r="Y321" s="316"/>
      <c r="Z321" s="316"/>
      <c r="AA321" s="316"/>
      <c r="AB321" s="316"/>
    </row>
    <row r="322" spans="1:28" x14ac:dyDescent="0.4">
      <c r="A322" s="310"/>
      <c r="B322" s="310"/>
      <c r="C322" s="310"/>
      <c r="D322" s="703"/>
      <c r="E322" s="316"/>
      <c r="F322" s="316">
        <v>1934</v>
      </c>
      <c r="G322" s="317">
        <v>9.6090410958904133</v>
      </c>
      <c r="H322" s="316">
        <f t="shared" si="15"/>
        <v>8</v>
      </c>
      <c r="I322" s="316" t="str">
        <f t="shared" si="12"/>
        <v/>
      </c>
      <c r="J322" s="316" t="str">
        <f t="shared" si="16"/>
        <v/>
      </c>
      <c r="K322" s="316" t="str">
        <f t="shared" si="13"/>
        <v/>
      </c>
      <c r="L322" s="316" t="str">
        <f t="shared" si="14"/>
        <v/>
      </c>
      <c r="M322" s="316" t="str">
        <f t="shared" si="17"/>
        <v/>
      </c>
      <c r="N322" s="316" t="str">
        <f t="shared" si="18"/>
        <v/>
      </c>
      <c r="O322" s="316" t="str">
        <f t="shared" si="19"/>
        <v/>
      </c>
      <c r="P322" s="316">
        <f t="shared" si="20"/>
        <v>8</v>
      </c>
      <c r="Q322" s="316" t="str">
        <f t="shared" si="21"/>
        <v/>
      </c>
      <c r="R322" s="316" t="str">
        <f t="shared" si="22"/>
        <v/>
      </c>
      <c r="S322" s="316"/>
      <c r="T322" s="316"/>
      <c r="U322" s="317">
        <f t="shared" si="23"/>
        <v>9.1614858896623979</v>
      </c>
      <c r="V322" s="316"/>
      <c r="W322" s="316"/>
      <c r="X322" s="316"/>
      <c r="Y322" s="316"/>
      <c r="Z322" s="316"/>
      <c r="AA322" s="316"/>
      <c r="AB322" s="316"/>
    </row>
    <row r="323" spans="1:28" x14ac:dyDescent="0.4">
      <c r="A323" s="310"/>
      <c r="B323" s="310"/>
      <c r="C323" s="310"/>
      <c r="D323" s="703"/>
      <c r="E323" s="316"/>
      <c r="F323" s="316">
        <v>1935</v>
      </c>
      <c r="G323" s="317">
        <v>9.237945205479452</v>
      </c>
      <c r="H323" s="316">
        <f t="shared" si="15"/>
        <v>5</v>
      </c>
      <c r="I323" s="316" t="str">
        <f t="shared" si="12"/>
        <v/>
      </c>
      <c r="J323" s="316" t="str">
        <f t="shared" si="16"/>
        <v/>
      </c>
      <c r="K323" s="316" t="str">
        <f t="shared" si="13"/>
        <v/>
      </c>
      <c r="L323" s="316" t="str">
        <f t="shared" si="14"/>
        <v/>
      </c>
      <c r="M323" s="316">
        <f t="shared" si="17"/>
        <v>5</v>
      </c>
      <c r="N323" s="316" t="str">
        <f t="shared" si="18"/>
        <v/>
      </c>
      <c r="O323" s="316" t="str">
        <f t="shared" si="19"/>
        <v/>
      </c>
      <c r="P323" s="316" t="str">
        <f t="shared" si="20"/>
        <v/>
      </c>
      <c r="Q323" s="316" t="str">
        <f t="shared" si="21"/>
        <v/>
      </c>
      <c r="R323" s="316" t="str">
        <f t="shared" si="22"/>
        <v/>
      </c>
      <c r="S323" s="316"/>
      <c r="T323" s="316"/>
      <c r="U323" s="317">
        <f t="shared" si="23"/>
        <v>9.2015680814432184</v>
      </c>
      <c r="V323" s="316"/>
      <c r="W323" s="316"/>
      <c r="X323" s="316"/>
      <c r="Y323" s="316"/>
      <c r="Z323" s="316"/>
      <c r="AA323" s="316"/>
      <c r="AB323" s="316"/>
    </row>
    <row r="324" spans="1:28" x14ac:dyDescent="0.4">
      <c r="A324" s="310"/>
      <c r="B324" s="310"/>
      <c r="C324" s="310"/>
      <c r="D324" s="703"/>
      <c r="E324" s="316"/>
      <c r="F324" s="316">
        <v>1936</v>
      </c>
      <c r="G324" s="317">
        <v>9.0954918032786907</v>
      </c>
      <c r="H324" s="316">
        <f t="shared" si="15"/>
        <v>4</v>
      </c>
      <c r="I324" s="316" t="str">
        <f t="shared" si="12"/>
        <v/>
      </c>
      <c r="J324" s="316" t="str">
        <f t="shared" si="16"/>
        <v/>
      </c>
      <c r="K324" s="316" t="str">
        <f t="shared" si="13"/>
        <v/>
      </c>
      <c r="L324" s="316">
        <f t="shared" si="14"/>
        <v>4</v>
      </c>
      <c r="M324" s="316" t="str">
        <f t="shared" si="17"/>
        <v/>
      </c>
      <c r="N324" s="316" t="str">
        <f t="shared" si="18"/>
        <v/>
      </c>
      <c r="O324" s="316" t="str">
        <f t="shared" si="19"/>
        <v/>
      </c>
      <c r="P324" s="316" t="str">
        <f t="shared" si="20"/>
        <v/>
      </c>
      <c r="Q324" s="316" t="str">
        <f t="shared" si="21"/>
        <v/>
      </c>
      <c r="R324" s="316" t="str">
        <f t="shared" si="22"/>
        <v/>
      </c>
      <c r="S324" s="316"/>
      <c r="T324" s="316"/>
      <c r="U324" s="317">
        <f t="shared" si="23"/>
        <v>9.1738843850587592</v>
      </c>
      <c r="V324" s="316"/>
      <c r="W324" s="316"/>
      <c r="X324" s="316"/>
      <c r="Y324" s="316"/>
      <c r="Z324" s="316"/>
      <c r="AA324" s="316"/>
      <c r="AB324" s="316"/>
    </row>
    <row r="325" spans="1:28" x14ac:dyDescent="0.4">
      <c r="A325" s="310"/>
      <c r="B325" s="310"/>
      <c r="C325" s="310"/>
      <c r="D325" s="703"/>
      <c r="E325" s="316"/>
      <c r="F325" s="316">
        <v>1937</v>
      </c>
      <c r="G325" s="317">
        <v>9.1457534246575385</v>
      </c>
      <c r="H325" s="316">
        <f t="shared" si="15"/>
        <v>5</v>
      </c>
      <c r="I325" s="316" t="str">
        <f t="shared" si="12"/>
        <v/>
      </c>
      <c r="J325" s="316" t="str">
        <f t="shared" si="16"/>
        <v/>
      </c>
      <c r="K325" s="316" t="str">
        <f t="shared" si="13"/>
        <v/>
      </c>
      <c r="L325" s="316" t="str">
        <f t="shared" si="14"/>
        <v/>
      </c>
      <c r="M325" s="316">
        <f t="shared" si="17"/>
        <v>5</v>
      </c>
      <c r="N325" s="316" t="str">
        <f t="shared" si="18"/>
        <v/>
      </c>
      <c r="O325" s="316" t="str">
        <f t="shared" si="19"/>
        <v/>
      </c>
      <c r="P325" s="316" t="str">
        <f t="shared" si="20"/>
        <v/>
      </c>
      <c r="Q325" s="316" t="str">
        <f t="shared" si="21"/>
        <v/>
      </c>
      <c r="R325" s="316" t="str">
        <f t="shared" si="22"/>
        <v/>
      </c>
      <c r="S325" s="316"/>
      <c r="T325" s="316"/>
      <c r="U325" s="317">
        <f t="shared" si="23"/>
        <v>9.1933090425930075</v>
      </c>
      <c r="V325" s="316"/>
      <c r="W325" s="316"/>
      <c r="X325" s="316"/>
      <c r="Y325" s="316"/>
      <c r="Z325" s="316"/>
      <c r="AA325" s="316"/>
      <c r="AB325" s="316"/>
    </row>
    <row r="326" spans="1:28" x14ac:dyDescent="0.4">
      <c r="A326" s="310"/>
      <c r="B326" s="310"/>
      <c r="C326" s="310"/>
      <c r="D326" s="703"/>
      <c r="E326" s="316"/>
      <c r="F326" s="316">
        <v>1938</v>
      </c>
      <c r="G326" s="317">
        <v>9.7006849315068457</v>
      </c>
      <c r="H326" s="316">
        <f t="shared" si="15"/>
        <v>8</v>
      </c>
      <c r="I326" s="316" t="str">
        <f t="shared" si="12"/>
        <v/>
      </c>
      <c r="J326" s="316" t="str">
        <f t="shared" si="16"/>
        <v/>
      </c>
      <c r="K326" s="316" t="str">
        <f t="shared" si="13"/>
        <v/>
      </c>
      <c r="L326" s="316" t="str">
        <f t="shared" si="14"/>
        <v/>
      </c>
      <c r="M326" s="316" t="str">
        <f t="shared" si="17"/>
        <v/>
      </c>
      <c r="N326" s="316" t="str">
        <f t="shared" si="18"/>
        <v/>
      </c>
      <c r="O326" s="316" t="str">
        <f t="shared" si="19"/>
        <v/>
      </c>
      <c r="P326" s="316">
        <f t="shared" si="20"/>
        <v>8</v>
      </c>
      <c r="Q326" s="316" t="str">
        <f t="shared" si="21"/>
        <v/>
      </c>
      <c r="R326" s="316" t="str">
        <f t="shared" si="22"/>
        <v/>
      </c>
      <c r="S326" s="316"/>
      <c r="T326" s="316"/>
      <c r="U326" s="317">
        <f t="shared" si="23"/>
        <v>9.2495933827382277</v>
      </c>
      <c r="V326" s="316"/>
      <c r="W326" s="316"/>
      <c r="X326" s="316"/>
      <c r="Y326" s="316"/>
      <c r="Z326" s="316"/>
      <c r="AA326" s="316"/>
      <c r="AB326" s="316"/>
    </row>
    <row r="327" spans="1:28" x14ac:dyDescent="0.4">
      <c r="A327" s="310"/>
      <c r="B327" s="310"/>
      <c r="C327" s="310"/>
      <c r="D327" s="703"/>
      <c r="E327" s="316"/>
      <c r="F327" s="316">
        <v>1939</v>
      </c>
      <c r="G327" s="317">
        <v>9.3484931506849271</v>
      </c>
      <c r="H327" s="316">
        <f t="shared" si="15"/>
        <v>6</v>
      </c>
      <c r="I327" s="316" t="str">
        <f t="shared" si="12"/>
        <v/>
      </c>
      <c r="J327" s="316" t="str">
        <f t="shared" si="16"/>
        <v/>
      </c>
      <c r="K327" s="316" t="str">
        <f t="shared" si="13"/>
        <v/>
      </c>
      <c r="L327" s="316" t="str">
        <f t="shared" si="14"/>
        <v/>
      </c>
      <c r="M327" s="316" t="str">
        <f t="shared" si="17"/>
        <v/>
      </c>
      <c r="N327" s="316">
        <f t="shared" si="18"/>
        <v>6</v>
      </c>
      <c r="O327" s="316" t="str">
        <f t="shared" si="19"/>
        <v/>
      </c>
      <c r="P327" s="316" t="str">
        <f t="shared" si="20"/>
        <v/>
      </c>
      <c r="Q327" s="316" t="str">
        <f t="shared" si="21"/>
        <v/>
      </c>
      <c r="R327" s="316" t="str">
        <f t="shared" si="22"/>
        <v/>
      </c>
      <c r="S327" s="316"/>
      <c r="T327" s="316"/>
      <c r="U327" s="317">
        <f t="shared" si="23"/>
        <v>9.2930728347930227</v>
      </c>
      <c r="V327" s="316"/>
      <c r="W327" s="316"/>
      <c r="X327" s="316"/>
      <c r="Y327" s="316"/>
      <c r="Z327" s="316"/>
      <c r="AA327" s="316"/>
      <c r="AB327" s="316"/>
    </row>
    <row r="328" spans="1:28" x14ac:dyDescent="0.4">
      <c r="A328" s="310"/>
      <c r="B328" s="310"/>
      <c r="C328" s="310"/>
      <c r="D328" s="703"/>
      <c r="E328" s="316"/>
      <c r="F328" s="316">
        <v>1940</v>
      </c>
      <c r="G328" s="317">
        <v>9.187295081967207</v>
      </c>
      <c r="H328" s="316">
        <f t="shared" si="15"/>
        <v>5</v>
      </c>
      <c r="I328" s="316" t="str">
        <f t="shared" si="12"/>
        <v/>
      </c>
      <c r="J328" s="316" t="str">
        <f t="shared" si="16"/>
        <v/>
      </c>
      <c r="K328" s="316" t="str">
        <f t="shared" si="13"/>
        <v/>
      </c>
      <c r="L328" s="316" t="str">
        <f t="shared" si="14"/>
        <v/>
      </c>
      <c r="M328" s="316">
        <f t="shared" si="17"/>
        <v>5</v>
      </c>
      <c r="N328" s="316" t="str">
        <f t="shared" si="18"/>
        <v/>
      </c>
      <c r="O328" s="316" t="str">
        <f t="shared" si="19"/>
        <v/>
      </c>
      <c r="P328" s="316" t="str">
        <f t="shared" si="20"/>
        <v/>
      </c>
      <c r="Q328" s="316" t="str">
        <f t="shared" si="21"/>
        <v/>
      </c>
      <c r="R328" s="316" t="str">
        <f t="shared" si="22"/>
        <v/>
      </c>
      <c r="S328" s="316"/>
      <c r="T328" s="316"/>
      <c r="U328" s="317">
        <f t="shared" si="23"/>
        <v>9.3253913840856342</v>
      </c>
      <c r="V328" s="316"/>
      <c r="W328" s="316"/>
      <c r="X328" s="316"/>
      <c r="Y328" s="316"/>
      <c r="Z328" s="316"/>
      <c r="AA328" s="316"/>
      <c r="AB328" s="316"/>
    </row>
    <row r="329" spans="1:28" x14ac:dyDescent="0.4">
      <c r="A329" s="310"/>
      <c r="B329" s="310"/>
      <c r="C329" s="310"/>
      <c r="D329" s="703"/>
      <c r="E329" s="316"/>
      <c r="F329" s="316">
        <v>1941</v>
      </c>
      <c r="G329" s="317">
        <v>9.1286301369863008</v>
      </c>
      <c r="H329" s="316">
        <f t="shared" si="15"/>
        <v>5</v>
      </c>
      <c r="I329" s="316" t="str">
        <f t="shared" si="12"/>
        <v/>
      </c>
      <c r="J329" s="316" t="str">
        <f t="shared" si="16"/>
        <v/>
      </c>
      <c r="K329" s="316" t="str">
        <f t="shared" si="13"/>
        <v/>
      </c>
      <c r="L329" s="316" t="str">
        <f t="shared" si="14"/>
        <v/>
      </c>
      <c r="M329" s="316">
        <f t="shared" si="17"/>
        <v>5</v>
      </c>
      <c r="N329" s="316" t="str">
        <f t="shared" si="18"/>
        <v/>
      </c>
      <c r="O329" s="316" t="str">
        <f t="shared" si="19"/>
        <v/>
      </c>
      <c r="P329" s="316" t="str">
        <f t="shared" si="20"/>
        <v/>
      </c>
      <c r="Q329" s="316" t="str">
        <f t="shared" si="21"/>
        <v/>
      </c>
      <c r="R329" s="316" t="str">
        <f t="shared" si="22"/>
        <v/>
      </c>
      <c r="S329" s="316"/>
      <c r="T329" s="316"/>
      <c r="U329" s="317">
        <f t="shared" si="23"/>
        <v>9.3382133018938536</v>
      </c>
      <c r="V329" s="316"/>
      <c r="W329" s="316"/>
      <c r="X329" s="316"/>
      <c r="Y329" s="316"/>
      <c r="Z329" s="316"/>
      <c r="AA329" s="316"/>
      <c r="AB329" s="316"/>
    </row>
    <row r="330" spans="1:28" x14ac:dyDescent="0.4">
      <c r="A330" s="310"/>
      <c r="B330" s="310"/>
      <c r="C330" s="310"/>
      <c r="D330" s="703"/>
      <c r="E330" s="316"/>
      <c r="F330" s="316">
        <v>1942</v>
      </c>
      <c r="G330" s="317">
        <v>9.2191780821917781</v>
      </c>
      <c r="H330" s="316">
        <f t="shared" si="15"/>
        <v>5</v>
      </c>
      <c r="I330" s="316" t="str">
        <f t="shared" si="12"/>
        <v/>
      </c>
      <c r="J330" s="316" t="str">
        <f t="shared" si="16"/>
        <v/>
      </c>
      <c r="K330" s="316" t="str">
        <f t="shared" si="13"/>
        <v/>
      </c>
      <c r="L330" s="316" t="str">
        <f t="shared" si="14"/>
        <v/>
      </c>
      <c r="M330" s="316">
        <f t="shared" si="17"/>
        <v>5</v>
      </c>
      <c r="N330" s="316" t="str">
        <f t="shared" si="18"/>
        <v/>
      </c>
      <c r="O330" s="316" t="str">
        <f t="shared" si="19"/>
        <v/>
      </c>
      <c r="P330" s="316" t="str">
        <f t="shared" si="20"/>
        <v/>
      </c>
      <c r="Q330" s="316" t="str">
        <f t="shared" si="21"/>
        <v/>
      </c>
      <c r="R330" s="316" t="str">
        <f t="shared" si="22"/>
        <v/>
      </c>
      <c r="S330" s="316"/>
      <c r="T330" s="316"/>
      <c r="U330" s="317">
        <f t="shared" si="23"/>
        <v>9.3362649898944525</v>
      </c>
      <c r="V330" s="316"/>
      <c r="W330" s="316"/>
      <c r="X330" s="316"/>
      <c r="Y330" s="316"/>
      <c r="Z330" s="316"/>
      <c r="AA330" s="316"/>
      <c r="AB330" s="316"/>
    </row>
    <row r="331" spans="1:28" x14ac:dyDescent="0.4">
      <c r="A331" s="310"/>
      <c r="B331" s="310"/>
      <c r="C331" s="310"/>
      <c r="D331" s="703"/>
      <c r="E331" s="316"/>
      <c r="F331" s="316">
        <v>1943</v>
      </c>
      <c r="G331" s="317">
        <v>9.8447802197802243</v>
      </c>
      <c r="H331" s="316">
        <f t="shared" si="15"/>
        <v>9</v>
      </c>
      <c r="I331" s="316" t="str">
        <f t="shared" si="12"/>
        <v/>
      </c>
      <c r="J331" s="316" t="str">
        <f t="shared" si="16"/>
        <v/>
      </c>
      <c r="K331" s="316" t="str">
        <f t="shared" si="13"/>
        <v/>
      </c>
      <c r="L331" s="316" t="str">
        <f t="shared" si="14"/>
        <v/>
      </c>
      <c r="M331" s="316" t="str">
        <f t="shared" si="17"/>
        <v/>
      </c>
      <c r="N331" s="316" t="str">
        <f t="shared" si="18"/>
        <v/>
      </c>
      <c r="O331" s="316" t="str">
        <f t="shared" si="19"/>
        <v/>
      </c>
      <c r="P331" s="316" t="str">
        <f t="shared" si="20"/>
        <v/>
      </c>
      <c r="Q331" s="316">
        <f t="shared" si="21"/>
        <v>9</v>
      </c>
      <c r="R331" s="316" t="str">
        <f t="shared" si="22"/>
        <v/>
      </c>
      <c r="S331" s="316"/>
      <c r="T331" s="316"/>
      <c r="U331" s="317">
        <f t="shared" si="23"/>
        <v>9.3517293132423376</v>
      </c>
      <c r="V331" s="316"/>
      <c r="W331" s="316"/>
      <c r="X331" s="316"/>
      <c r="Y331" s="316"/>
      <c r="Z331" s="316"/>
      <c r="AA331" s="316"/>
      <c r="AB331" s="316"/>
    </row>
    <row r="332" spans="1:28" x14ac:dyDescent="0.4">
      <c r="A332" s="310"/>
      <c r="B332" s="310"/>
      <c r="C332" s="310"/>
      <c r="D332" s="703"/>
      <c r="E332" s="316"/>
      <c r="F332" s="316">
        <v>1944</v>
      </c>
      <c r="G332" s="317">
        <v>9.5490410958904111</v>
      </c>
      <c r="H332" s="316">
        <f t="shared" si="15"/>
        <v>7</v>
      </c>
      <c r="I332" s="316" t="str">
        <f t="shared" si="12"/>
        <v/>
      </c>
      <c r="J332" s="316" t="str">
        <f t="shared" si="16"/>
        <v/>
      </c>
      <c r="K332" s="316" t="str">
        <f t="shared" si="13"/>
        <v/>
      </c>
      <c r="L332" s="316" t="str">
        <f t="shared" si="14"/>
        <v/>
      </c>
      <c r="M332" s="316" t="str">
        <f t="shared" si="17"/>
        <v/>
      </c>
      <c r="N332" s="316" t="str">
        <f t="shared" si="18"/>
        <v/>
      </c>
      <c r="O332" s="316">
        <f t="shared" si="19"/>
        <v>7</v>
      </c>
      <c r="P332" s="316" t="str">
        <f t="shared" si="20"/>
        <v/>
      </c>
      <c r="Q332" s="316" t="str">
        <f t="shared" si="21"/>
        <v/>
      </c>
      <c r="R332" s="316" t="str">
        <f t="shared" si="22"/>
        <v/>
      </c>
      <c r="S332" s="316"/>
      <c r="T332" s="316"/>
      <c r="U332" s="317">
        <f t="shared" si="23"/>
        <v>9.3457293132423374</v>
      </c>
      <c r="V332" s="316"/>
      <c r="W332" s="316"/>
      <c r="X332" s="316"/>
      <c r="Y332" s="316"/>
      <c r="Z332" s="316"/>
      <c r="AA332" s="316"/>
      <c r="AB332" s="316"/>
    </row>
    <row r="333" spans="1:28" x14ac:dyDescent="0.4">
      <c r="A333" s="310"/>
      <c r="B333" s="310"/>
      <c r="C333" s="310"/>
      <c r="D333" s="703"/>
      <c r="E333" s="316"/>
      <c r="F333" s="316">
        <v>1945</v>
      </c>
      <c r="G333" s="317">
        <v>10.226986301369857</v>
      </c>
      <c r="H333" s="316">
        <f t="shared" si="15"/>
        <v>9</v>
      </c>
      <c r="I333" s="316" t="str">
        <f t="shared" si="12"/>
        <v/>
      </c>
      <c r="J333" s="316" t="str">
        <f t="shared" si="16"/>
        <v/>
      </c>
      <c r="K333" s="316" t="str">
        <f t="shared" si="13"/>
        <v/>
      </c>
      <c r="L333" s="316" t="str">
        <f t="shared" si="14"/>
        <v/>
      </c>
      <c r="M333" s="316" t="str">
        <f t="shared" si="17"/>
        <v/>
      </c>
      <c r="N333" s="316" t="str">
        <f t="shared" si="18"/>
        <v/>
      </c>
      <c r="O333" s="316" t="str">
        <f t="shared" si="19"/>
        <v/>
      </c>
      <c r="P333" s="316" t="str">
        <f t="shared" si="20"/>
        <v/>
      </c>
      <c r="Q333" s="316">
        <f t="shared" si="21"/>
        <v>9</v>
      </c>
      <c r="R333" s="316" t="str">
        <f t="shared" si="22"/>
        <v/>
      </c>
      <c r="S333" s="316"/>
      <c r="T333" s="316"/>
      <c r="U333" s="317">
        <f t="shared" si="23"/>
        <v>9.4446334228313784</v>
      </c>
      <c r="V333" s="316"/>
      <c r="W333" s="316"/>
      <c r="X333" s="316"/>
      <c r="Y333" s="316"/>
      <c r="Z333" s="316"/>
      <c r="AA333" s="316"/>
      <c r="AB333" s="316"/>
    </row>
    <row r="334" spans="1:28" x14ac:dyDescent="0.4">
      <c r="A334" s="310"/>
      <c r="B334" s="310"/>
      <c r="C334" s="310"/>
      <c r="D334" s="703"/>
      <c r="E334" s="316"/>
      <c r="F334" s="316">
        <v>1946</v>
      </c>
      <c r="G334" s="317">
        <v>9.1704109589041085</v>
      </c>
      <c r="H334" s="316">
        <f t="shared" si="15"/>
        <v>5</v>
      </c>
      <c r="I334" s="316" t="str">
        <f t="shared" si="12"/>
        <v/>
      </c>
      <c r="J334" s="316" t="str">
        <f t="shared" si="16"/>
        <v/>
      </c>
      <c r="K334" s="316" t="str">
        <f t="shared" si="13"/>
        <v/>
      </c>
      <c r="L334" s="316" t="str">
        <f t="shared" si="14"/>
        <v/>
      </c>
      <c r="M334" s="316">
        <f t="shared" si="17"/>
        <v>5</v>
      </c>
      <c r="N334" s="316" t="str">
        <f t="shared" si="18"/>
        <v/>
      </c>
      <c r="O334" s="316" t="str">
        <f t="shared" si="19"/>
        <v/>
      </c>
      <c r="P334" s="316" t="str">
        <f t="shared" si="20"/>
        <v/>
      </c>
      <c r="Q334" s="316" t="str">
        <f t="shared" si="21"/>
        <v/>
      </c>
      <c r="R334" s="316" t="str">
        <f t="shared" si="22"/>
        <v/>
      </c>
      <c r="S334" s="316"/>
      <c r="T334" s="316"/>
      <c r="U334" s="317">
        <f t="shared" si="23"/>
        <v>9.4521253383939214</v>
      </c>
      <c r="V334" s="316"/>
      <c r="W334" s="316"/>
      <c r="X334" s="316"/>
      <c r="Y334" s="316"/>
      <c r="Z334" s="316"/>
      <c r="AA334" s="316"/>
      <c r="AB334" s="316"/>
    </row>
    <row r="335" spans="1:28" x14ac:dyDescent="0.4">
      <c r="A335" s="310"/>
      <c r="B335" s="310"/>
      <c r="C335" s="310"/>
      <c r="D335" s="703"/>
      <c r="E335" s="316"/>
      <c r="F335" s="316">
        <v>1947</v>
      </c>
      <c r="G335" s="317">
        <v>9.1391780821917834</v>
      </c>
      <c r="H335" s="316">
        <f t="shared" si="15"/>
        <v>5</v>
      </c>
      <c r="I335" s="316" t="str">
        <f t="shared" si="12"/>
        <v/>
      </c>
      <c r="J335" s="316" t="str">
        <f t="shared" si="16"/>
        <v/>
      </c>
      <c r="K335" s="316" t="str">
        <f t="shared" si="13"/>
        <v/>
      </c>
      <c r="L335" s="316" t="str">
        <f t="shared" si="14"/>
        <v/>
      </c>
      <c r="M335" s="316">
        <f t="shared" si="17"/>
        <v>5</v>
      </c>
      <c r="N335" s="316" t="str">
        <f t="shared" si="18"/>
        <v/>
      </c>
      <c r="O335" s="316" t="str">
        <f t="shared" si="19"/>
        <v/>
      </c>
      <c r="P335" s="316" t="str">
        <f t="shared" si="20"/>
        <v/>
      </c>
      <c r="Q335" s="316" t="str">
        <f t="shared" si="21"/>
        <v/>
      </c>
      <c r="R335" s="316" t="str">
        <f t="shared" si="22"/>
        <v/>
      </c>
      <c r="S335" s="316"/>
      <c r="T335" s="316"/>
      <c r="U335" s="317">
        <f t="shared" si="23"/>
        <v>9.4514678041473452</v>
      </c>
      <c r="V335" s="316"/>
      <c r="W335" s="316"/>
      <c r="X335" s="316"/>
      <c r="Y335" s="316"/>
      <c r="Z335" s="316"/>
      <c r="AA335" s="316"/>
      <c r="AB335" s="316"/>
    </row>
    <row r="336" spans="1:28" x14ac:dyDescent="0.4">
      <c r="A336" s="310"/>
      <c r="B336" s="310"/>
      <c r="C336" s="310"/>
      <c r="D336" s="703"/>
      <c r="E336" s="316"/>
      <c r="F336" s="316">
        <v>1948</v>
      </c>
      <c r="G336" s="317">
        <v>9.6516393442622945</v>
      </c>
      <c r="H336" s="316">
        <f t="shared" si="15"/>
        <v>8</v>
      </c>
      <c r="I336" s="316" t="str">
        <f t="shared" si="12"/>
        <v/>
      </c>
      <c r="J336" s="316" t="str">
        <f t="shared" si="16"/>
        <v/>
      </c>
      <c r="K336" s="316" t="str">
        <f t="shared" si="13"/>
        <v/>
      </c>
      <c r="L336" s="316" t="str">
        <f t="shared" si="14"/>
        <v/>
      </c>
      <c r="M336" s="316" t="str">
        <f t="shared" si="17"/>
        <v/>
      </c>
      <c r="N336" s="316" t="str">
        <f t="shared" si="18"/>
        <v/>
      </c>
      <c r="O336" s="316" t="str">
        <f t="shared" si="19"/>
        <v/>
      </c>
      <c r="P336" s="316">
        <f t="shared" si="20"/>
        <v>8</v>
      </c>
      <c r="Q336" s="316" t="str">
        <f t="shared" si="21"/>
        <v/>
      </c>
      <c r="R336" s="316" t="str">
        <f t="shared" si="22"/>
        <v/>
      </c>
      <c r="S336" s="316"/>
      <c r="T336" s="316"/>
      <c r="U336" s="317">
        <f t="shared" si="23"/>
        <v>9.4465632454228903</v>
      </c>
      <c r="V336" s="316"/>
      <c r="W336" s="316"/>
      <c r="X336" s="316"/>
      <c r="Y336" s="316"/>
      <c r="Z336" s="316"/>
      <c r="AA336" s="316"/>
      <c r="AB336" s="316"/>
    </row>
    <row r="337" spans="1:28" x14ac:dyDescent="0.4">
      <c r="A337" s="310"/>
      <c r="B337" s="310"/>
      <c r="C337" s="310"/>
      <c r="D337" s="703"/>
      <c r="E337" s="316"/>
      <c r="F337" s="316">
        <v>1949</v>
      </c>
      <c r="G337" s="317">
        <v>10.274520547945199</v>
      </c>
      <c r="H337" s="316">
        <f t="shared" si="15"/>
        <v>10</v>
      </c>
      <c r="I337" s="316" t="str">
        <f t="shared" si="12"/>
        <v/>
      </c>
      <c r="J337" s="316" t="str">
        <f t="shared" si="16"/>
        <v/>
      </c>
      <c r="K337" s="316" t="str">
        <f t="shared" si="13"/>
        <v/>
      </c>
      <c r="L337" s="316" t="str">
        <f t="shared" si="14"/>
        <v/>
      </c>
      <c r="M337" s="316" t="str">
        <f t="shared" si="17"/>
        <v/>
      </c>
      <c r="N337" s="316" t="str">
        <f t="shared" si="18"/>
        <v/>
      </c>
      <c r="O337" s="316" t="str">
        <f t="shared" si="19"/>
        <v/>
      </c>
      <c r="P337" s="316" t="str">
        <f t="shared" si="20"/>
        <v/>
      </c>
      <c r="Q337" s="316" t="str">
        <f t="shared" si="21"/>
        <v/>
      </c>
      <c r="R337" s="316">
        <f t="shared" si="22"/>
        <v>10</v>
      </c>
      <c r="S337" s="316"/>
      <c r="T337" s="316"/>
      <c r="U337" s="317">
        <f t="shared" si="23"/>
        <v>9.5391659851489159</v>
      </c>
      <c r="V337" s="316"/>
      <c r="W337" s="316"/>
      <c r="X337" s="316"/>
      <c r="Y337" s="316"/>
      <c r="Z337" s="316"/>
      <c r="AA337" s="316"/>
      <c r="AB337" s="316"/>
    </row>
    <row r="338" spans="1:28" x14ac:dyDescent="0.4">
      <c r="A338" s="310"/>
      <c r="B338" s="310"/>
      <c r="C338" s="310"/>
      <c r="D338" s="703"/>
      <c r="E338" s="316"/>
      <c r="F338" s="316">
        <v>1950</v>
      </c>
      <c r="G338" s="317">
        <v>9.1280821917808215</v>
      </c>
      <c r="H338" s="316">
        <f t="shared" si="15"/>
        <v>5</v>
      </c>
      <c r="I338" s="316" t="str">
        <f t="shared" si="12"/>
        <v/>
      </c>
      <c r="J338" s="316" t="str">
        <f t="shared" si="16"/>
        <v/>
      </c>
      <c r="K338" s="316" t="str">
        <f t="shared" si="13"/>
        <v/>
      </c>
      <c r="L338" s="316" t="str">
        <f t="shared" si="14"/>
        <v/>
      </c>
      <c r="M338" s="316">
        <f t="shared" si="17"/>
        <v>5</v>
      </c>
      <c r="N338" s="316" t="str">
        <f t="shared" si="18"/>
        <v/>
      </c>
      <c r="O338" s="316" t="str">
        <f t="shared" si="19"/>
        <v/>
      </c>
      <c r="P338" s="316" t="str">
        <f t="shared" si="20"/>
        <v/>
      </c>
      <c r="Q338" s="316" t="str">
        <f t="shared" si="21"/>
        <v/>
      </c>
      <c r="R338" s="316" t="str">
        <f t="shared" si="22"/>
        <v/>
      </c>
      <c r="S338" s="316"/>
      <c r="T338" s="316"/>
      <c r="U338" s="317">
        <f t="shared" si="23"/>
        <v>9.5332446961302786</v>
      </c>
      <c r="V338" s="316"/>
      <c r="W338" s="316"/>
      <c r="X338" s="316"/>
      <c r="Y338" s="316"/>
      <c r="Z338" s="316"/>
      <c r="AA338" s="316"/>
      <c r="AB338" s="316"/>
    </row>
    <row r="339" spans="1:28" x14ac:dyDescent="0.4">
      <c r="A339" s="310"/>
      <c r="B339" s="310"/>
      <c r="C339" s="310"/>
      <c r="D339" s="703"/>
      <c r="E339" s="316"/>
      <c r="F339" s="316">
        <v>1951</v>
      </c>
      <c r="G339" s="317">
        <v>8.9150684931506916</v>
      </c>
      <c r="H339" s="316">
        <f t="shared" si="15"/>
        <v>3</v>
      </c>
      <c r="I339" s="316" t="str">
        <f t="shared" si="12"/>
        <v/>
      </c>
      <c r="J339" s="316" t="str">
        <f t="shared" si="16"/>
        <v/>
      </c>
      <c r="K339" s="316">
        <f t="shared" si="13"/>
        <v>3</v>
      </c>
      <c r="L339" s="316" t="str">
        <f t="shared" si="14"/>
        <v/>
      </c>
      <c r="M339" s="316" t="str">
        <f t="shared" si="17"/>
        <v/>
      </c>
      <c r="N339" s="316" t="str">
        <f t="shared" si="18"/>
        <v/>
      </c>
      <c r="O339" s="316" t="str">
        <f t="shared" si="19"/>
        <v/>
      </c>
      <c r="P339" s="316" t="str">
        <f t="shared" si="20"/>
        <v/>
      </c>
      <c r="Q339" s="316" t="str">
        <f t="shared" si="21"/>
        <v/>
      </c>
      <c r="R339" s="316" t="str">
        <f t="shared" si="22"/>
        <v/>
      </c>
      <c r="S339" s="316"/>
      <c r="T339" s="316"/>
      <c r="U339" s="317">
        <f t="shared" si="23"/>
        <v>9.5118885317467168</v>
      </c>
      <c r="V339" s="316"/>
      <c r="W339" s="316"/>
      <c r="X339" s="316"/>
      <c r="Y339" s="316"/>
      <c r="Z339" s="316"/>
      <c r="AA339" s="316"/>
      <c r="AB339" s="316"/>
    </row>
    <row r="340" spans="1:28" x14ac:dyDescent="0.4">
      <c r="A340" s="310"/>
      <c r="B340" s="310"/>
      <c r="C340" s="310"/>
      <c r="D340" s="703"/>
      <c r="E340" s="316"/>
      <c r="F340" s="316">
        <v>1952</v>
      </c>
      <c r="G340" s="317">
        <v>8.7644808743169396</v>
      </c>
      <c r="H340" s="316">
        <f t="shared" si="15"/>
        <v>2</v>
      </c>
      <c r="I340" s="316" t="str">
        <f t="shared" si="12"/>
        <v/>
      </c>
      <c r="J340" s="316">
        <f t="shared" si="16"/>
        <v>2</v>
      </c>
      <c r="K340" s="316" t="str">
        <f t="shared" si="13"/>
        <v/>
      </c>
      <c r="L340" s="316" t="str">
        <f t="shared" si="14"/>
        <v/>
      </c>
      <c r="M340" s="316" t="str">
        <f t="shared" si="17"/>
        <v/>
      </c>
      <c r="N340" s="316" t="str">
        <f t="shared" si="18"/>
        <v/>
      </c>
      <c r="O340" s="316" t="str">
        <f t="shared" si="19"/>
        <v/>
      </c>
      <c r="P340" s="316" t="str">
        <f t="shared" si="20"/>
        <v/>
      </c>
      <c r="Q340" s="316" t="str">
        <f t="shared" si="21"/>
        <v/>
      </c>
      <c r="R340" s="316" t="str">
        <f t="shared" si="22"/>
        <v/>
      </c>
      <c r="S340" s="316"/>
      <c r="T340" s="316"/>
      <c r="U340" s="317">
        <f t="shared" si="23"/>
        <v>9.4664188109592313</v>
      </c>
      <c r="V340" s="316"/>
      <c r="W340" s="316"/>
      <c r="X340" s="316"/>
      <c r="Y340" s="316"/>
      <c r="Z340" s="316"/>
      <c r="AA340" s="316"/>
      <c r="AB340" s="316"/>
    </row>
    <row r="341" spans="1:28" x14ac:dyDescent="0.4">
      <c r="A341" s="310"/>
      <c r="B341" s="310"/>
      <c r="C341" s="310"/>
      <c r="D341" s="703"/>
      <c r="E341" s="316"/>
      <c r="F341" s="316">
        <v>1953</v>
      </c>
      <c r="G341" s="317">
        <v>9.8257534246575329</v>
      </c>
      <c r="H341" s="316">
        <f t="shared" si="15"/>
        <v>9</v>
      </c>
      <c r="I341" s="316" t="str">
        <f t="shared" si="12"/>
        <v/>
      </c>
      <c r="J341" s="316" t="str">
        <f t="shared" si="16"/>
        <v/>
      </c>
      <c r="K341" s="316" t="str">
        <f t="shared" si="13"/>
        <v/>
      </c>
      <c r="L341" s="316" t="str">
        <f t="shared" si="14"/>
        <v/>
      </c>
      <c r="M341" s="316" t="str">
        <f t="shared" si="17"/>
        <v/>
      </c>
      <c r="N341" s="316" t="str">
        <f t="shared" si="18"/>
        <v/>
      </c>
      <c r="O341" s="316" t="str">
        <f t="shared" si="19"/>
        <v/>
      </c>
      <c r="P341" s="316" t="str">
        <f t="shared" si="20"/>
        <v/>
      </c>
      <c r="Q341" s="316">
        <f t="shared" si="21"/>
        <v>9</v>
      </c>
      <c r="R341" s="316" t="str">
        <f t="shared" si="22"/>
        <v/>
      </c>
      <c r="S341" s="316"/>
      <c r="T341" s="316"/>
      <c r="U341" s="317">
        <f t="shared" si="23"/>
        <v>9.464516131446965</v>
      </c>
      <c r="V341" s="316"/>
      <c r="W341" s="316"/>
      <c r="X341" s="316"/>
      <c r="Y341" s="316"/>
      <c r="Z341" s="316"/>
      <c r="AA341" s="316"/>
      <c r="AB341" s="316"/>
    </row>
    <row r="342" spans="1:28" x14ac:dyDescent="0.4">
      <c r="A342" s="310"/>
      <c r="B342" s="310"/>
      <c r="C342" s="310"/>
      <c r="D342" s="703"/>
      <c r="E342" s="316"/>
      <c r="F342" s="316">
        <v>1954</v>
      </c>
      <c r="G342" s="317">
        <v>9.1186301369862974</v>
      </c>
      <c r="H342" s="316">
        <f t="shared" si="15"/>
        <v>5</v>
      </c>
      <c r="I342" s="316" t="str">
        <f t="shared" si="12"/>
        <v/>
      </c>
      <c r="J342" s="316" t="str">
        <f t="shared" si="16"/>
        <v/>
      </c>
      <c r="K342" s="316" t="str">
        <f t="shared" si="13"/>
        <v/>
      </c>
      <c r="L342" s="316" t="str">
        <f t="shared" si="14"/>
        <v/>
      </c>
      <c r="M342" s="316">
        <f t="shared" si="17"/>
        <v>5</v>
      </c>
      <c r="N342" s="316" t="str">
        <f t="shared" si="18"/>
        <v/>
      </c>
      <c r="O342" s="316" t="str">
        <f t="shared" si="19"/>
        <v/>
      </c>
      <c r="P342" s="316" t="str">
        <f t="shared" si="20"/>
        <v/>
      </c>
      <c r="Q342" s="316" t="str">
        <f t="shared" si="21"/>
        <v/>
      </c>
      <c r="R342" s="316" t="str">
        <f t="shared" si="22"/>
        <v/>
      </c>
      <c r="S342" s="316"/>
      <c r="T342" s="316"/>
      <c r="U342" s="317">
        <f t="shared" si="23"/>
        <v>9.4214750355565542</v>
      </c>
      <c r="V342" s="316"/>
      <c r="W342" s="316"/>
      <c r="X342" s="316"/>
      <c r="Y342" s="316"/>
      <c r="Z342" s="316"/>
      <c r="AA342" s="316"/>
      <c r="AB342" s="316"/>
    </row>
    <row r="343" spans="1:28" x14ac:dyDescent="0.4">
      <c r="A343" s="310"/>
      <c r="B343" s="310"/>
      <c r="C343" s="310"/>
      <c r="D343" s="703"/>
      <c r="E343" s="316"/>
      <c r="F343" s="316">
        <v>1955</v>
      </c>
      <c r="G343" s="317">
        <v>9.4638356164383612</v>
      </c>
      <c r="H343" s="316">
        <f t="shared" si="15"/>
        <v>7</v>
      </c>
      <c r="I343" s="316" t="str">
        <f t="shared" si="12"/>
        <v/>
      </c>
      <c r="J343" s="316" t="str">
        <f t="shared" si="16"/>
        <v/>
      </c>
      <c r="K343" s="316" t="str">
        <f t="shared" si="13"/>
        <v/>
      </c>
      <c r="L343" s="316" t="str">
        <f t="shared" si="14"/>
        <v/>
      </c>
      <c r="M343" s="316" t="str">
        <f t="shared" si="17"/>
        <v/>
      </c>
      <c r="N343" s="316" t="str">
        <f t="shared" si="18"/>
        <v/>
      </c>
      <c r="O343" s="316">
        <f t="shared" si="19"/>
        <v>7</v>
      </c>
      <c r="P343" s="316" t="str">
        <f t="shared" si="20"/>
        <v/>
      </c>
      <c r="Q343" s="316" t="str">
        <f t="shared" si="21"/>
        <v/>
      </c>
      <c r="R343" s="316" t="str">
        <f t="shared" si="22"/>
        <v/>
      </c>
      <c r="S343" s="316"/>
      <c r="T343" s="316"/>
      <c r="U343" s="317">
        <f t="shared" si="23"/>
        <v>9.3451599670634025</v>
      </c>
      <c r="V343" s="316"/>
      <c r="W343" s="316"/>
      <c r="X343" s="316"/>
      <c r="Y343" s="316"/>
      <c r="Z343" s="316"/>
      <c r="AA343" s="316"/>
      <c r="AB343" s="316"/>
    </row>
    <row r="344" spans="1:28" x14ac:dyDescent="0.4">
      <c r="A344" s="310"/>
      <c r="B344" s="310"/>
      <c r="C344" s="310"/>
      <c r="D344" s="703"/>
      <c r="E344" s="316"/>
      <c r="F344" s="316">
        <v>1956</v>
      </c>
      <c r="G344" s="317">
        <v>9.3299180327868907</v>
      </c>
      <c r="H344" s="316">
        <f t="shared" si="15"/>
        <v>6</v>
      </c>
      <c r="I344" s="316" t="str">
        <f t="shared" si="12"/>
        <v/>
      </c>
      <c r="J344" s="316" t="str">
        <f t="shared" si="16"/>
        <v/>
      </c>
      <c r="K344" s="316" t="str">
        <f t="shared" si="13"/>
        <v/>
      </c>
      <c r="L344" s="316" t="str">
        <f t="shared" si="14"/>
        <v/>
      </c>
      <c r="M344" s="316" t="str">
        <f t="shared" si="17"/>
        <v/>
      </c>
      <c r="N344" s="316">
        <f t="shared" si="18"/>
        <v>6</v>
      </c>
      <c r="O344" s="316" t="str">
        <f t="shared" si="19"/>
        <v/>
      </c>
      <c r="P344" s="316" t="str">
        <f t="shared" si="20"/>
        <v/>
      </c>
      <c r="Q344" s="316" t="str">
        <f t="shared" si="21"/>
        <v/>
      </c>
      <c r="R344" s="316" t="str">
        <f t="shared" si="22"/>
        <v/>
      </c>
      <c r="S344" s="316"/>
      <c r="T344" s="316"/>
      <c r="U344" s="317">
        <f t="shared" si="23"/>
        <v>9.3611106744516803</v>
      </c>
      <c r="V344" s="316"/>
      <c r="W344" s="316"/>
      <c r="X344" s="316"/>
      <c r="Y344" s="316"/>
      <c r="Z344" s="316"/>
      <c r="AA344" s="316"/>
      <c r="AB344" s="316"/>
    </row>
    <row r="345" spans="1:28" x14ac:dyDescent="0.4">
      <c r="A345" s="310"/>
      <c r="B345" s="310"/>
      <c r="C345" s="310"/>
      <c r="D345" s="703"/>
      <c r="E345" s="316"/>
      <c r="F345" s="316">
        <v>1957</v>
      </c>
      <c r="G345" s="317">
        <v>9.7927397260274027</v>
      </c>
      <c r="H345" s="316">
        <f t="shared" si="15"/>
        <v>9</v>
      </c>
      <c r="I345" s="316" t="str">
        <f t="shared" si="12"/>
        <v/>
      </c>
      <c r="J345" s="316" t="str">
        <f t="shared" si="16"/>
        <v/>
      </c>
      <c r="K345" s="316" t="str">
        <f t="shared" si="13"/>
        <v/>
      </c>
      <c r="L345" s="316" t="str">
        <f t="shared" si="14"/>
        <v/>
      </c>
      <c r="M345" s="316" t="str">
        <f t="shared" si="17"/>
        <v/>
      </c>
      <c r="N345" s="316" t="str">
        <f t="shared" si="18"/>
        <v/>
      </c>
      <c r="O345" s="316" t="str">
        <f t="shared" si="19"/>
        <v/>
      </c>
      <c r="P345" s="316" t="str">
        <f t="shared" si="20"/>
        <v/>
      </c>
      <c r="Q345" s="316">
        <f t="shared" si="21"/>
        <v>9</v>
      </c>
      <c r="R345" s="316" t="str">
        <f t="shared" si="22"/>
        <v/>
      </c>
      <c r="S345" s="316"/>
      <c r="T345" s="316"/>
      <c r="U345" s="317">
        <f t="shared" si="23"/>
        <v>9.4264668388352426</v>
      </c>
      <c r="V345" s="316"/>
      <c r="W345" s="316"/>
      <c r="X345" s="316"/>
      <c r="Y345" s="316"/>
      <c r="Z345" s="316"/>
      <c r="AA345" s="316"/>
      <c r="AB345" s="316"/>
    </row>
    <row r="346" spans="1:28" x14ac:dyDescent="0.4">
      <c r="A346" s="310"/>
      <c r="B346" s="310"/>
      <c r="C346" s="310"/>
      <c r="D346" s="703"/>
      <c r="E346" s="316"/>
      <c r="F346" s="316">
        <v>1958</v>
      </c>
      <c r="G346" s="317">
        <v>9.39547945205479</v>
      </c>
      <c r="H346" s="316">
        <f t="shared" si="15"/>
        <v>6</v>
      </c>
      <c r="I346" s="316" t="str">
        <f t="shared" si="12"/>
        <v/>
      </c>
      <c r="J346" s="316" t="str">
        <f t="shared" si="16"/>
        <v/>
      </c>
      <c r="K346" s="316" t="str">
        <f t="shared" si="13"/>
        <v/>
      </c>
      <c r="L346" s="316" t="str">
        <f t="shared" si="14"/>
        <v/>
      </c>
      <c r="M346" s="316" t="str">
        <f t="shared" si="17"/>
        <v/>
      </c>
      <c r="N346" s="316">
        <f t="shared" si="18"/>
        <v>6</v>
      </c>
      <c r="O346" s="316" t="str">
        <f t="shared" si="19"/>
        <v/>
      </c>
      <c r="P346" s="316" t="str">
        <f t="shared" si="20"/>
        <v/>
      </c>
      <c r="Q346" s="316" t="str">
        <f t="shared" si="21"/>
        <v/>
      </c>
      <c r="R346" s="316" t="str">
        <f t="shared" si="22"/>
        <v/>
      </c>
      <c r="S346" s="316"/>
      <c r="T346" s="316"/>
      <c r="U346" s="317">
        <f t="shared" si="23"/>
        <v>9.4008508496144927</v>
      </c>
      <c r="V346" s="316"/>
      <c r="W346" s="316"/>
      <c r="X346" s="316"/>
      <c r="Y346" s="316"/>
      <c r="Z346" s="316"/>
      <c r="AA346" s="316"/>
      <c r="AB346" s="316"/>
    </row>
    <row r="347" spans="1:28" x14ac:dyDescent="0.4">
      <c r="A347" s="310"/>
      <c r="B347" s="310"/>
      <c r="C347" s="310"/>
      <c r="D347" s="703"/>
      <c r="E347" s="316"/>
      <c r="F347" s="316">
        <v>1959</v>
      </c>
      <c r="G347" s="317">
        <v>10.214383561643835</v>
      </c>
      <c r="H347" s="316">
        <f t="shared" si="15"/>
        <v>9</v>
      </c>
      <c r="I347" s="316" t="str">
        <f t="shared" si="12"/>
        <v/>
      </c>
      <c r="J347" s="316" t="str">
        <f t="shared" si="16"/>
        <v/>
      </c>
      <c r="K347" s="316" t="str">
        <f t="shared" si="13"/>
        <v/>
      </c>
      <c r="L347" s="316" t="str">
        <f t="shared" si="14"/>
        <v/>
      </c>
      <c r="M347" s="316" t="str">
        <f t="shared" si="17"/>
        <v/>
      </c>
      <c r="N347" s="316" t="str">
        <f t="shared" si="18"/>
        <v/>
      </c>
      <c r="O347" s="316" t="str">
        <f t="shared" si="19"/>
        <v/>
      </c>
      <c r="P347" s="316" t="str">
        <f t="shared" si="20"/>
        <v/>
      </c>
      <c r="Q347" s="316">
        <f t="shared" si="21"/>
        <v>9</v>
      </c>
      <c r="R347" s="316" t="str">
        <f t="shared" si="22"/>
        <v/>
      </c>
      <c r="S347" s="316"/>
      <c r="T347" s="316"/>
      <c r="U347" s="317">
        <f t="shared" si="23"/>
        <v>9.3948371509843547</v>
      </c>
      <c r="V347" s="316"/>
      <c r="W347" s="316"/>
      <c r="X347" s="316"/>
      <c r="Y347" s="316"/>
      <c r="Z347" s="316"/>
      <c r="AA347" s="316"/>
      <c r="AB347" s="316"/>
    </row>
    <row r="348" spans="1:28" x14ac:dyDescent="0.4">
      <c r="A348" s="310"/>
      <c r="B348" s="310"/>
      <c r="C348" s="310"/>
      <c r="D348" s="703"/>
      <c r="E348" s="316"/>
      <c r="F348" s="316">
        <v>1960</v>
      </c>
      <c r="G348" s="317">
        <v>9.4540983606557454</v>
      </c>
      <c r="H348" s="316">
        <f t="shared" si="15"/>
        <v>7</v>
      </c>
      <c r="I348" s="316" t="str">
        <f t="shared" si="12"/>
        <v/>
      </c>
      <c r="J348" s="316" t="str">
        <f t="shared" si="16"/>
        <v/>
      </c>
      <c r="K348" s="316" t="str">
        <f t="shared" si="13"/>
        <v/>
      </c>
      <c r="L348" s="316" t="str">
        <f t="shared" si="14"/>
        <v/>
      </c>
      <c r="M348" s="316" t="str">
        <f t="shared" si="17"/>
        <v/>
      </c>
      <c r="N348" s="316" t="str">
        <f t="shared" si="18"/>
        <v/>
      </c>
      <c r="O348" s="316">
        <f t="shared" si="19"/>
        <v>7</v>
      </c>
      <c r="P348" s="316" t="str">
        <f t="shared" si="20"/>
        <v/>
      </c>
      <c r="Q348" s="316" t="str">
        <f t="shared" si="21"/>
        <v/>
      </c>
      <c r="R348" s="316" t="str">
        <f t="shared" si="22"/>
        <v/>
      </c>
      <c r="S348" s="316"/>
      <c r="T348" s="316"/>
      <c r="U348" s="317">
        <f t="shared" si="23"/>
        <v>9.4274387678718501</v>
      </c>
      <c r="V348" s="316"/>
      <c r="W348" s="316"/>
      <c r="X348" s="316"/>
      <c r="Y348" s="316"/>
      <c r="Z348" s="316"/>
      <c r="AA348" s="316"/>
      <c r="AB348" s="316"/>
    </row>
    <row r="349" spans="1:28" x14ac:dyDescent="0.4">
      <c r="A349" s="310"/>
      <c r="B349" s="310"/>
      <c r="C349" s="310"/>
      <c r="D349" s="703"/>
      <c r="E349" s="316"/>
      <c r="F349" s="316">
        <v>1961</v>
      </c>
      <c r="G349" s="317">
        <v>9.5832876712328865</v>
      </c>
      <c r="H349" s="316">
        <f t="shared" si="15"/>
        <v>8</v>
      </c>
      <c r="I349" s="316" t="str">
        <f t="shared" si="12"/>
        <v/>
      </c>
      <c r="J349" s="316" t="str">
        <f t="shared" si="16"/>
        <v/>
      </c>
      <c r="K349" s="316" t="str">
        <f t="shared" si="13"/>
        <v/>
      </c>
      <c r="L349" s="316" t="str">
        <f t="shared" si="14"/>
        <v/>
      </c>
      <c r="M349" s="316" t="str">
        <f t="shared" si="17"/>
        <v/>
      </c>
      <c r="N349" s="316" t="str">
        <f t="shared" si="18"/>
        <v/>
      </c>
      <c r="O349" s="316" t="str">
        <f t="shared" si="19"/>
        <v/>
      </c>
      <c r="P349" s="316">
        <f t="shared" si="20"/>
        <v>8</v>
      </c>
      <c r="Q349" s="316" t="str">
        <f t="shared" si="21"/>
        <v/>
      </c>
      <c r="R349" s="316" t="str">
        <f t="shared" si="22"/>
        <v/>
      </c>
      <c r="S349" s="316"/>
      <c r="T349" s="316"/>
      <c r="U349" s="317">
        <f t="shared" si="23"/>
        <v>9.494260685680068</v>
      </c>
      <c r="V349" s="316"/>
      <c r="W349" s="316"/>
      <c r="X349" s="316"/>
      <c r="Y349" s="316"/>
      <c r="Z349" s="316"/>
      <c r="AA349" s="316"/>
      <c r="AB349" s="316"/>
    </row>
    <row r="350" spans="1:28" x14ac:dyDescent="0.4">
      <c r="A350" s="310"/>
      <c r="B350" s="310"/>
      <c r="C350" s="310"/>
      <c r="D350" s="703"/>
      <c r="E350" s="316"/>
      <c r="F350" s="316">
        <v>1962</v>
      </c>
      <c r="G350" s="317">
        <v>8.7783561643835579</v>
      </c>
      <c r="H350" s="316">
        <f t="shared" si="15"/>
        <v>2</v>
      </c>
      <c r="I350" s="316" t="str">
        <f t="shared" si="12"/>
        <v/>
      </c>
      <c r="J350" s="316">
        <f t="shared" si="16"/>
        <v>2</v>
      </c>
      <c r="K350" s="316" t="str">
        <f t="shared" si="13"/>
        <v/>
      </c>
      <c r="L350" s="316" t="str">
        <f t="shared" si="14"/>
        <v/>
      </c>
      <c r="M350" s="316" t="str">
        <f t="shared" si="17"/>
        <v/>
      </c>
      <c r="N350" s="316" t="str">
        <f t="shared" si="18"/>
        <v/>
      </c>
      <c r="O350" s="316" t="str">
        <f t="shared" si="19"/>
        <v/>
      </c>
      <c r="P350" s="316" t="str">
        <f t="shared" si="20"/>
        <v/>
      </c>
      <c r="Q350" s="316" t="str">
        <f t="shared" si="21"/>
        <v/>
      </c>
      <c r="R350" s="316" t="str">
        <f t="shared" si="22"/>
        <v/>
      </c>
      <c r="S350" s="316"/>
      <c r="T350" s="316"/>
      <c r="U350" s="317">
        <f t="shared" si="23"/>
        <v>9.495648214686728</v>
      </c>
      <c r="V350" s="316"/>
      <c r="W350" s="316"/>
      <c r="X350" s="316"/>
      <c r="Y350" s="316"/>
      <c r="Z350" s="316"/>
      <c r="AA350" s="316"/>
      <c r="AB350" s="316"/>
    </row>
    <row r="351" spans="1:28" x14ac:dyDescent="0.4">
      <c r="A351" s="310"/>
      <c r="B351" s="310"/>
      <c r="C351" s="310"/>
      <c r="D351" s="703"/>
      <c r="E351" s="316"/>
      <c r="F351" s="316">
        <v>1963</v>
      </c>
      <c r="G351" s="317">
        <v>8.5157534246575324</v>
      </c>
      <c r="H351" s="316">
        <f t="shared" si="15"/>
        <v>1</v>
      </c>
      <c r="I351" s="316">
        <f t="shared" si="12"/>
        <v>1</v>
      </c>
      <c r="J351" s="316" t="str">
        <f t="shared" si="16"/>
        <v/>
      </c>
      <c r="K351" s="316" t="str">
        <f t="shared" si="13"/>
        <v/>
      </c>
      <c r="L351" s="316" t="str">
        <f t="shared" si="14"/>
        <v/>
      </c>
      <c r="M351" s="316" t="str">
        <f t="shared" si="17"/>
        <v/>
      </c>
      <c r="N351" s="316" t="str">
        <f t="shared" si="18"/>
        <v/>
      </c>
      <c r="O351" s="316" t="str">
        <f t="shared" si="19"/>
        <v/>
      </c>
      <c r="P351" s="316" t="str">
        <f t="shared" si="20"/>
        <v/>
      </c>
      <c r="Q351" s="316" t="str">
        <f t="shared" si="21"/>
        <v/>
      </c>
      <c r="R351" s="316" t="str">
        <f t="shared" si="22"/>
        <v/>
      </c>
      <c r="S351" s="316"/>
      <c r="T351" s="316"/>
      <c r="U351" s="317">
        <f t="shared" si="23"/>
        <v>9.3646482146867278</v>
      </c>
      <c r="V351" s="316"/>
      <c r="W351" s="316"/>
      <c r="X351" s="316"/>
      <c r="Y351" s="316"/>
      <c r="Z351" s="316"/>
      <c r="AA351" s="316"/>
      <c r="AB351" s="316"/>
    </row>
    <row r="352" spans="1:28" x14ac:dyDescent="0.4">
      <c r="A352" s="310"/>
      <c r="B352" s="310"/>
      <c r="C352" s="310"/>
      <c r="D352" s="703"/>
      <c r="E352" s="316"/>
      <c r="F352" s="316">
        <v>1964</v>
      </c>
      <c r="G352" s="317">
        <v>9.4999999999999982</v>
      </c>
      <c r="H352" s="316">
        <f t="shared" si="15"/>
        <v>7</v>
      </c>
      <c r="I352" s="316" t="str">
        <f t="shared" si="12"/>
        <v/>
      </c>
      <c r="J352" s="316" t="str">
        <f t="shared" si="16"/>
        <v/>
      </c>
      <c r="K352" s="316" t="str">
        <f t="shared" si="13"/>
        <v/>
      </c>
      <c r="L352" s="316" t="str">
        <f t="shared" si="14"/>
        <v/>
      </c>
      <c r="M352" s="316" t="str">
        <f t="shared" si="17"/>
        <v/>
      </c>
      <c r="N352" s="316" t="str">
        <f t="shared" si="18"/>
        <v/>
      </c>
      <c r="O352" s="316">
        <f t="shared" si="19"/>
        <v>7</v>
      </c>
      <c r="P352" s="316" t="str">
        <f t="shared" si="20"/>
        <v/>
      </c>
      <c r="Q352" s="316" t="str">
        <f t="shared" si="21"/>
        <v/>
      </c>
      <c r="R352" s="316" t="str">
        <f t="shared" si="22"/>
        <v/>
      </c>
      <c r="S352" s="316"/>
      <c r="T352" s="316"/>
      <c r="U352" s="317">
        <f t="shared" si="23"/>
        <v>9.4027852009880988</v>
      </c>
      <c r="V352" s="316"/>
      <c r="W352" s="316"/>
      <c r="X352" s="316"/>
      <c r="Y352" s="316"/>
      <c r="Z352" s="316"/>
      <c r="AA352" s="316"/>
      <c r="AB352" s="316"/>
    </row>
    <row r="353" spans="1:28" x14ac:dyDescent="0.4">
      <c r="A353" s="310"/>
      <c r="B353" s="310"/>
      <c r="C353" s="310"/>
      <c r="D353" s="703"/>
      <c r="E353" s="316"/>
      <c r="F353" s="316">
        <v>1965</v>
      </c>
      <c r="G353" s="317">
        <v>8.848219178082191</v>
      </c>
      <c r="H353" s="316">
        <f t="shared" si="15"/>
        <v>3</v>
      </c>
      <c r="I353" s="316" t="str">
        <f t="shared" si="12"/>
        <v/>
      </c>
      <c r="J353" s="316" t="str">
        <f t="shared" si="16"/>
        <v/>
      </c>
      <c r="K353" s="316">
        <f t="shared" si="13"/>
        <v>3</v>
      </c>
      <c r="L353" s="316" t="str">
        <f t="shared" si="14"/>
        <v/>
      </c>
      <c r="M353" s="316" t="str">
        <f t="shared" si="17"/>
        <v/>
      </c>
      <c r="N353" s="316" t="str">
        <f t="shared" si="18"/>
        <v/>
      </c>
      <c r="O353" s="316" t="str">
        <f t="shared" si="19"/>
        <v/>
      </c>
      <c r="P353" s="316" t="str">
        <f t="shared" si="20"/>
        <v/>
      </c>
      <c r="Q353" s="316" t="str">
        <f t="shared" si="21"/>
        <v/>
      </c>
      <c r="R353" s="316" t="str">
        <f t="shared" si="22"/>
        <v/>
      </c>
      <c r="S353" s="316"/>
      <c r="T353" s="316"/>
      <c r="U353" s="317">
        <f t="shared" si="23"/>
        <v>9.3412235571524835</v>
      </c>
      <c r="V353" s="316"/>
      <c r="W353" s="316"/>
      <c r="X353" s="316"/>
      <c r="Y353" s="316"/>
      <c r="Z353" s="316"/>
      <c r="AA353" s="316"/>
      <c r="AB353" s="316"/>
    </row>
    <row r="354" spans="1:28" x14ac:dyDescent="0.4">
      <c r="A354" s="310"/>
      <c r="B354" s="310"/>
      <c r="C354" s="310"/>
      <c r="D354" s="703"/>
      <c r="E354" s="316"/>
      <c r="F354" s="316">
        <v>1966</v>
      </c>
      <c r="G354" s="317">
        <v>9.3983561643835589</v>
      </c>
      <c r="H354" s="316">
        <f t="shared" si="15"/>
        <v>6</v>
      </c>
      <c r="I354" s="316" t="str">
        <f t="shared" si="12"/>
        <v/>
      </c>
      <c r="J354" s="316" t="str">
        <f t="shared" si="16"/>
        <v/>
      </c>
      <c r="K354" s="316" t="str">
        <f t="shared" si="13"/>
        <v/>
      </c>
      <c r="L354" s="316" t="str">
        <f t="shared" si="14"/>
        <v/>
      </c>
      <c r="M354" s="316" t="str">
        <f t="shared" si="17"/>
        <v/>
      </c>
      <c r="N354" s="316">
        <f t="shared" si="18"/>
        <v>6</v>
      </c>
      <c r="O354" s="316" t="str">
        <f t="shared" si="19"/>
        <v/>
      </c>
      <c r="P354" s="316" t="str">
        <f t="shared" si="20"/>
        <v/>
      </c>
      <c r="Q354" s="316" t="str">
        <f t="shared" si="21"/>
        <v/>
      </c>
      <c r="R354" s="316" t="str">
        <f t="shared" si="22"/>
        <v/>
      </c>
      <c r="S354" s="316"/>
      <c r="T354" s="316"/>
      <c r="U354" s="317">
        <f t="shared" si="23"/>
        <v>9.3480673703121493</v>
      </c>
      <c r="V354" s="316"/>
      <c r="W354" s="316"/>
      <c r="X354" s="316"/>
      <c r="Y354" s="316"/>
      <c r="Z354" s="316"/>
      <c r="AA354" s="316"/>
      <c r="AB354" s="316"/>
    </row>
    <row r="355" spans="1:28" x14ac:dyDescent="0.4">
      <c r="A355" s="310"/>
      <c r="B355" s="310"/>
      <c r="C355" s="310"/>
      <c r="D355" s="703"/>
      <c r="E355" s="316"/>
      <c r="F355" s="316">
        <v>1967</v>
      </c>
      <c r="G355" s="317">
        <v>9.4161643835616342</v>
      </c>
      <c r="H355" s="316">
        <f t="shared" si="15"/>
        <v>7</v>
      </c>
      <c r="I355" s="316" t="str">
        <f t="shared" si="12"/>
        <v/>
      </c>
      <c r="J355" s="316" t="str">
        <f t="shared" si="16"/>
        <v/>
      </c>
      <c r="K355" s="316" t="str">
        <f t="shared" si="13"/>
        <v/>
      </c>
      <c r="L355" s="316" t="str">
        <f t="shared" si="14"/>
        <v/>
      </c>
      <c r="M355" s="316" t="str">
        <f t="shared" si="17"/>
        <v/>
      </c>
      <c r="N355" s="316" t="str">
        <f t="shared" si="18"/>
        <v/>
      </c>
      <c r="O355" s="316">
        <f t="shared" si="19"/>
        <v>7</v>
      </c>
      <c r="P355" s="316" t="str">
        <f t="shared" si="20"/>
        <v/>
      </c>
      <c r="Q355" s="316" t="str">
        <f t="shared" si="21"/>
        <v/>
      </c>
      <c r="R355" s="316" t="str">
        <f t="shared" si="22"/>
        <v/>
      </c>
      <c r="S355" s="316"/>
      <c r="T355" s="316"/>
      <c r="U355" s="317">
        <f t="shared" si="23"/>
        <v>9.3104098360655723</v>
      </c>
      <c r="V355" s="316"/>
      <c r="W355" s="316"/>
      <c r="X355" s="316"/>
      <c r="Y355" s="316"/>
      <c r="Z355" s="316"/>
      <c r="AA355" s="316"/>
      <c r="AB355" s="316"/>
    </row>
    <row r="356" spans="1:28" x14ac:dyDescent="0.4">
      <c r="A356" s="310"/>
      <c r="B356" s="310"/>
      <c r="C356" s="310"/>
      <c r="D356" s="703"/>
      <c r="E356" s="316"/>
      <c r="F356" s="316">
        <v>1968</v>
      </c>
      <c r="G356" s="317">
        <v>9.34426229508197</v>
      </c>
      <c r="H356" s="316">
        <f t="shared" si="15"/>
        <v>6</v>
      </c>
      <c r="I356" s="316" t="str">
        <f t="shared" si="12"/>
        <v/>
      </c>
      <c r="J356" s="316" t="str">
        <f t="shared" si="16"/>
        <v/>
      </c>
      <c r="K356" s="316" t="str">
        <f t="shared" si="13"/>
        <v/>
      </c>
      <c r="L356" s="316" t="str">
        <f t="shared" si="14"/>
        <v/>
      </c>
      <c r="M356" s="316" t="str">
        <f t="shared" si="17"/>
        <v/>
      </c>
      <c r="N356" s="316">
        <f t="shared" si="18"/>
        <v>6</v>
      </c>
      <c r="O356" s="316" t="str">
        <f t="shared" si="19"/>
        <v/>
      </c>
      <c r="P356" s="316" t="str">
        <f t="shared" si="20"/>
        <v/>
      </c>
      <c r="Q356" s="316" t="str">
        <f t="shared" si="21"/>
        <v/>
      </c>
      <c r="R356" s="316" t="str">
        <f t="shared" si="22"/>
        <v/>
      </c>
      <c r="S356" s="316"/>
      <c r="T356" s="316"/>
      <c r="U356" s="317">
        <f t="shared" si="23"/>
        <v>9.3052881203682922</v>
      </c>
      <c r="V356" s="316"/>
      <c r="W356" s="316"/>
      <c r="X356" s="316"/>
      <c r="Y356" s="316"/>
      <c r="Z356" s="316"/>
      <c r="AA356" s="316"/>
      <c r="AB356" s="316"/>
    </row>
    <row r="357" spans="1:28" x14ac:dyDescent="0.4">
      <c r="A357" s="310"/>
      <c r="B357" s="310"/>
      <c r="C357" s="310"/>
      <c r="D357" s="703"/>
      <c r="E357" s="316"/>
      <c r="F357" s="316">
        <v>1969</v>
      </c>
      <c r="G357" s="317">
        <v>8.983013698630133</v>
      </c>
      <c r="H357" s="316">
        <f t="shared" si="15"/>
        <v>4</v>
      </c>
      <c r="I357" s="316" t="str">
        <f t="shared" si="12"/>
        <v/>
      </c>
      <c r="J357" s="316" t="str">
        <f t="shared" si="16"/>
        <v/>
      </c>
      <c r="K357" s="316" t="str">
        <f t="shared" si="13"/>
        <v/>
      </c>
      <c r="L357" s="316">
        <f t="shared" si="14"/>
        <v>4</v>
      </c>
      <c r="M357" s="316" t="str">
        <f t="shared" si="17"/>
        <v/>
      </c>
      <c r="N357" s="316" t="str">
        <f t="shared" si="18"/>
        <v/>
      </c>
      <c r="O357" s="316" t="str">
        <f t="shared" si="19"/>
        <v/>
      </c>
      <c r="P357" s="316" t="str">
        <f t="shared" si="20"/>
        <v/>
      </c>
      <c r="Q357" s="316" t="str">
        <f t="shared" si="21"/>
        <v/>
      </c>
      <c r="R357" s="316" t="str">
        <f t="shared" si="22"/>
        <v/>
      </c>
      <c r="S357" s="316"/>
      <c r="T357" s="316"/>
      <c r="U357" s="317">
        <f t="shared" si="23"/>
        <v>9.1821511340669222</v>
      </c>
      <c r="V357" s="316"/>
      <c r="W357" s="316"/>
      <c r="X357" s="316"/>
      <c r="Y357" s="316"/>
      <c r="Z357" s="316"/>
      <c r="AA357" s="316"/>
      <c r="AB357" s="316"/>
    </row>
    <row r="358" spans="1:28" x14ac:dyDescent="0.4">
      <c r="A358" s="310"/>
      <c r="B358" s="310"/>
      <c r="C358" s="310"/>
      <c r="D358" s="703"/>
      <c r="E358" s="316"/>
      <c r="F358" s="316">
        <v>1970</v>
      </c>
      <c r="G358" s="317">
        <v>9.3226027397260243</v>
      </c>
      <c r="H358" s="316">
        <f t="shared" si="15"/>
        <v>6</v>
      </c>
      <c r="I358" s="316" t="str">
        <f t="shared" si="12"/>
        <v/>
      </c>
      <c r="J358" s="316" t="str">
        <f t="shared" si="16"/>
        <v/>
      </c>
      <c r="K358" s="316" t="str">
        <f t="shared" si="13"/>
        <v/>
      </c>
      <c r="L358" s="316" t="str">
        <f t="shared" si="14"/>
        <v/>
      </c>
      <c r="M358" s="316" t="str">
        <f t="shared" si="17"/>
        <v/>
      </c>
      <c r="N358" s="316">
        <f t="shared" si="18"/>
        <v>6</v>
      </c>
      <c r="O358" s="316" t="str">
        <f t="shared" si="19"/>
        <v/>
      </c>
      <c r="P358" s="316" t="str">
        <f t="shared" si="20"/>
        <v/>
      </c>
      <c r="Q358" s="316" t="str">
        <f t="shared" si="21"/>
        <v/>
      </c>
      <c r="R358" s="316" t="str">
        <f t="shared" si="22"/>
        <v/>
      </c>
      <c r="S358" s="316"/>
      <c r="T358" s="316"/>
      <c r="U358" s="317">
        <f t="shared" si="23"/>
        <v>9.1690015719739471</v>
      </c>
      <c r="V358" s="316"/>
      <c r="W358" s="316"/>
      <c r="X358" s="316"/>
      <c r="Y358" s="316"/>
      <c r="Z358" s="316"/>
      <c r="AA358" s="316"/>
      <c r="AB358" s="316"/>
    </row>
    <row r="359" spans="1:28" x14ac:dyDescent="0.4">
      <c r="A359" s="310"/>
      <c r="B359" s="310"/>
      <c r="C359" s="310"/>
      <c r="D359" s="703"/>
      <c r="E359" s="316"/>
      <c r="F359" s="316">
        <v>1971</v>
      </c>
      <c r="G359" s="317">
        <v>9.7534246575342429</v>
      </c>
      <c r="H359" s="316">
        <f t="shared" si="15"/>
        <v>8</v>
      </c>
      <c r="I359" s="316" t="str">
        <f t="shared" si="12"/>
        <v/>
      </c>
      <c r="J359" s="316" t="str">
        <f t="shared" si="16"/>
        <v/>
      </c>
      <c r="K359" s="316" t="str">
        <f t="shared" si="13"/>
        <v/>
      </c>
      <c r="L359" s="316" t="str">
        <f t="shared" si="14"/>
        <v/>
      </c>
      <c r="M359" s="316" t="str">
        <f t="shared" si="17"/>
        <v/>
      </c>
      <c r="N359" s="316" t="str">
        <f t="shared" si="18"/>
        <v/>
      </c>
      <c r="O359" s="316" t="str">
        <f t="shared" si="19"/>
        <v/>
      </c>
      <c r="P359" s="316">
        <f t="shared" si="20"/>
        <v>8</v>
      </c>
      <c r="Q359" s="316" t="str">
        <f t="shared" si="21"/>
        <v/>
      </c>
      <c r="R359" s="316" t="str">
        <f t="shared" si="22"/>
        <v/>
      </c>
      <c r="S359" s="316"/>
      <c r="T359" s="316"/>
      <c r="U359" s="317">
        <f t="shared" si="23"/>
        <v>9.1860152706040843</v>
      </c>
      <c r="V359" s="316"/>
      <c r="W359" s="316"/>
      <c r="X359" s="316"/>
      <c r="Y359" s="316"/>
      <c r="Z359" s="316"/>
      <c r="AA359" s="316"/>
      <c r="AB359" s="316"/>
    </row>
    <row r="360" spans="1:28" x14ac:dyDescent="0.4">
      <c r="A360" s="310"/>
      <c r="B360" s="310"/>
      <c r="C360" s="310"/>
      <c r="D360" s="703"/>
      <c r="E360" s="316"/>
      <c r="F360" s="316">
        <v>1972</v>
      </c>
      <c r="G360" s="317">
        <v>8.7495890410958896</v>
      </c>
      <c r="H360" s="316">
        <f t="shared" si="15"/>
        <v>2</v>
      </c>
      <c r="I360" s="316" t="str">
        <f t="shared" ref="I360:I412" si="24">IF($H360=1,1,"")</f>
        <v/>
      </c>
      <c r="J360" s="316">
        <f t="shared" si="16"/>
        <v>2</v>
      </c>
      <c r="K360" s="316" t="str">
        <f t="shared" ref="K360:K413" si="25">IF($H360=3,3,"")</f>
        <v/>
      </c>
      <c r="L360" s="316" t="str">
        <f t="shared" ref="L360:L413" si="26">IF($H360=4,4,"")</f>
        <v/>
      </c>
      <c r="M360" s="316" t="str">
        <f t="shared" si="17"/>
        <v/>
      </c>
      <c r="N360" s="316" t="str">
        <f t="shared" si="18"/>
        <v/>
      </c>
      <c r="O360" s="316" t="str">
        <f t="shared" si="19"/>
        <v/>
      </c>
      <c r="P360" s="316" t="str">
        <f t="shared" si="20"/>
        <v/>
      </c>
      <c r="Q360" s="316" t="str">
        <f t="shared" si="21"/>
        <v/>
      </c>
      <c r="R360" s="316" t="str">
        <f t="shared" si="22"/>
        <v/>
      </c>
      <c r="S360" s="316"/>
      <c r="T360" s="316"/>
      <c r="U360" s="317">
        <f t="shared" si="23"/>
        <v>9.1831385582753171</v>
      </c>
      <c r="V360" s="316"/>
      <c r="W360" s="316"/>
      <c r="X360" s="316"/>
      <c r="Y360" s="316"/>
      <c r="Z360" s="316"/>
      <c r="AA360" s="316"/>
      <c r="AB360" s="316"/>
    </row>
    <row r="361" spans="1:28" x14ac:dyDescent="0.4">
      <c r="A361" s="310"/>
      <c r="B361" s="310"/>
      <c r="C361" s="310"/>
      <c r="D361" s="703"/>
      <c r="E361" s="316"/>
      <c r="F361" s="316">
        <v>1973</v>
      </c>
      <c r="G361" s="317">
        <v>9.3567123287671272</v>
      </c>
      <c r="H361" s="316">
        <f t="shared" ref="H361:H413" si="27">VLOOKUP($G361,$G$415:$H$424,2,TRUE)</f>
        <v>6</v>
      </c>
      <c r="I361" s="316" t="str">
        <f t="shared" si="24"/>
        <v/>
      </c>
      <c r="J361" s="316" t="str">
        <f t="shared" ref="J361:J413" si="28">IF($H361=2,2,"")</f>
        <v/>
      </c>
      <c r="K361" s="316" t="str">
        <f t="shared" si="25"/>
        <v/>
      </c>
      <c r="L361" s="316" t="str">
        <f t="shared" si="26"/>
        <v/>
      </c>
      <c r="M361" s="316" t="str">
        <f t="shared" ref="M361:M413" si="29">IF($H361=5,5,"")</f>
        <v/>
      </c>
      <c r="N361" s="316">
        <f t="shared" ref="N361:N413" si="30">IF($H361=6,6,"")</f>
        <v>6</v>
      </c>
      <c r="O361" s="316" t="str">
        <f t="shared" ref="O361:O413" si="31">IF($H361=7,7,"")</f>
        <v/>
      </c>
      <c r="P361" s="316" t="str">
        <f t="shared" ref="P361:P413" si="32">IF($H361=8,8,"")</f>
        <v/>
      </c>
      <c r="Q361" s="316" t="str">
        <f t="shared" ref="Q361:Q413" si="33">IF($H361=9,9,"")</f>
        <v/>
      </c>
      <c r="R361" s="316" t="str">
        <f t="shared" ref="R361:R410" si="34">IF($H361=10,10,"")</f>
        <v/>
      </c>
      <c r="S361" s="316"/>
      <c r="T361" s="316"/>
      <c r="U361" s="317">
        <f t="shared" si="23"/>
        <v>9.2672344486862777</v>
      </c>
      <c r="V361" s="316"/>
      <c r="W361" s="316"/>
      <c r="X361" s="316"/>
      <c r="Y361" s="316"/>
      <c r="Z361" s="316"/>
      <c r="AA361" s="316"/>
      <c r="AB361" s="316"/>
    </row>
    <row r="362" spans="1:28" x14ac:dyDescent="0.4">
      <c r="A362" s="310"/>
      <c r="B362" s="310"/>
      <c r="C362" s="310"/>
      <c r="D362" s="703"/>
      <c r="E362" s="316"/>
      <c r="F362" s="316">
        <v>1974</v>
      </c>
      <c r="G362" s="317">
        <v>8.9686301369862989</v>
      </c>
      <c r="H362" s="316">
        <f t="shared" si="27"/>
        <v>4</v>
      </c>
      <c r="I362" s="316" t="str">
        <f t="shared" si="24"/>
        <v/>
      </c>
      <c r="J362" s="316" t="str">
        <f t="shared" si="28"/>
        <v/>
      </c>
      <c r="K362" s="316" t="str">
        <f t="shared" si="25"/>
        <v/>
      </c>
      <c r="L362" s="316">
        <f t="shared" si="26"/>
        <v>4</v>
      </c>
      <c r="M362" s="316" t="str">
        <f t="shared" si="29"/>
        <v/>
      </c>
      <c r="N362" s="316" t="str">
        <f t="shared" si="30"/>
        <v/>
      </c>
      <c r="O362" s="316" t="str">
        <f t="shared" si="31"/>
        <v/>
      </c>
      <c r="P362" s="316" t="str">
        <f t="shared" si="32"/>
        <v/>
      </c>
      <c r="Q362" s="316" t="str">
        <f t="shared" si="33"/>
        <v/>
      </c>
      <c r="R362" s="316" t="str">
        <f t="shared" si="34"/>
        <v/>
      </c>
      <c r="S362" s="316"/>
      <c r="T362" s="316"/>
      <c r="U362" s="317">
        <f t="shared" si="23"/>
        <v>9.2140974623849079</v>
      </c>
      <c r="V362" s="316"/>
      <c r="W362" s="316"/>
      <c r="X362" s="316"/>
      <c r="Y362" s="316"/>
      <c r="Z362" s="316"/>
      <c r="AA362" s="316"/>
      <c r="AB362" s="316"/>
    </row>
    <row r="363" spans="1:28" x14ac:dyDescent="0.4">
      <c r="A363" s="310"/>
      <c r="B363" s="310"/>
      <c r="C363" s="310"/>
      <c r="D363" s="703"/>
      <c r="E363" s="316"/>
      <c r="F363" s="316">
        <v>1975</v>
      </c>
      <c r="G363" s="317">
        <v>9.7317307692307704</v>
      </c>
      <c r="H363" s="316">
        <f t="shared" si="27"/>
        <v>8</v>
      </c>
      <c r="I363" s="316" t="str">
        <f t="shared" si="24"/>
        <v/>
      </c>
      <c r="J363" s="316" t="str">
        <f t="shared" si="28"/>
        <v/>
      </c>
      <c r="K363" s="316" t="str">
        <f t="shared" si="25"/>
        <v/>
      </c>
      <c r="L363" s="316" t="str">
        <f t="shared" si="26"/>
        <v/>
      </c>
      <c r="M363" s="316" t="str">
        <f t="shared" si="29"/>
        <v/>
      </c>
      <c r="N363" s="316" t="str">
        <f t="shared" si="30"/>
        <v/>
      </c>
      <c r="O363" s="316" t="str">
        <f t="shared" si="31"/>
        <v/>
      </c>
      <c r="P363" s="316">
        <f t="shared" si="32"/>
        <v>8</v>
      </c>
      <c r="Q363" s="316" t="str">
        <f t="shared" si="33"/>
        <v/>
      </c>
      <c r="R363" s="316" t="str">
        <f t="shared" si="34"/>
        <v/>
      </c>
      <c r="S363" s="316"/>
      <c r="T363" s="316"/>
      <c r="U363" s="317">
        <f t="shared" si="23"/>
        <v>9.3024486214997655</v>
      </c>
      <c r="V363" s="316"/>
      <c r="W363" s="316"/>
      <c r="X363" s="316"/>
      <c r="Y363" s="316"/>
      <c r="Z363" s="316"/>
      <c r="AA363" s="316"/>
      <c r="AB363" s="316"/>
    </row>
    <row r="364" spans="1:28" x14ac:dyDescent="0.4">
      <c r="A364" s="310"/>
      <c r="B364" s="310"/>
      <c r="C364" s="310"/>
      <c r="D364" s="703"/>
      <c r="E364" s="316"/>
      <c r="F364" s="316">
        <v>1976</v>
      </c>
      <c r="G364" s="317">
        <v>9.35109589041096</v>
      </c>
      <c r="H364" s="316">
        <f t="shared" si="27"/>
        <v>6</v>
      </c>
      <c r="I364" s="316" t="str">
        <f t="shared" si="24"/>
        <v/>
      </c>
      <c r="J364" s="316" t="str">
        <f t="shared" si="28"/>
        <v/>
      </c>
      <c r="K364" s="316" t="str">
        <f t="shared" si="25"/>
        <v/>
      </c>
      <c r="L364" s="316" t="str">
        <f t="shared" si="26"/>
        <v/>
      </c>
      <c r="M364" s="316" t="str">
        <f t="shared" si="29"/>
        <v/>
      </c>
      <c r="N364" s="316">
        <f t="shared" si="30"/>
        <v>6</v>
      </c>
      <c r="O364" s="316" t="str">
        <f t="shared" si="31"/>
        <v/>
      </c>
      <c r="P364" s="316" t="str">
        <f t="shared" si="32"/>
        <v/>
      </c>
      <c r="Q364" s="316" t="str">
        <f t="shared" si="33"/>
        <v/>
      </c>
      <c r="R364" s="316" t="str">
        <f t="shared" si="34"/>
        <v/>
      </c>
      <c r="S364" s="316"/>
      <c r="T364" s="316"/>
      <c r="U364" s="317">
        <f t="shared" si="23"/>
        <v>9.2977225941025061</v>
      </c>
      <c r="V364" s="316"/>
      <c r="W364" s="316"/>
      <c r="X364" s="316"/>
      <c r="Y364" s="316"/>
      <c r="Z364" s="316"/>
      <c r="AA364" s="316"/>
      <c r="AB364" s="316"/>
    </row>
    <row r="365" spans="1:28" x14ac:dyDescent="0.4">
      <c r="A365" s="310"/>
      <c r="B365" s="310"/>
      <c r="C365" s="310"/>
      <c r="D365" s="703"/>
      <c r="E365" s="316"/>
      <c r="F365" s="316">
        <v>1977</v>
      </c>
      <c r="G365" s="317">
        <v>8.9575342465753369</v>
      </c>
      <c r="H365" s="316">
        <f t="shared" si="27"/>
        <v>3</v>
      </c>
      <c r="I365" s="316" t="str">
        <f t="shared" si="24"/>
        <v/>
      </c>
      <c r="J365" s="316" t="str">
        <f t="shared" si="28"/>
        <v/>
      </c>
      <c r="K365" s="316">
        <f t="shared" si="25"/>
        <v>3</v>
      </c>
      <c r="L365" s="316" t="str">
        <f t="shared" si="26"/>
        <v/>
      </c>
      <c r="M365" s="316" t="str">
        <f t="shared" si="29"/>
        <v/>
      </c>
      <c r="N365" s="316" t="str">
        <f t="shared" si="30"/>
        <v/>
      </c>
      <c r="O365" s="316" t="str">
        <f t="shared" si="31"/>
        <v/>
      </c>
      <c r="P365" s="316" t="str">
        <f t="shared" si="32"/>
        <v/>
      </c>
      <c r="Q365" s="316" t="str">
        <f t="shared" si="33"/>
        <v/>
      </c>
      <c r="R365" s="316" t="str">
        <f t="shared" si="34"/>
        <v/>
      </c>
      <c r="S365" s="316"/>
      <c r="T365" s="316"/>
      <c r="U365" s="317">
        <f t="shared" si="23"/>
        <v>9.2518595804038757</v>
      </c>
      <c r="V365" s="316"/>
      <c r="W365" s="316"/>
      <c r="X365" s="316"/>
      <c r="Y365" s="316"/>
      <c r="Z365" s="316"/>
      <c r="AA365" s="316"/>
      <c r="AB365" s="316"/>
    </row>
    <row r="366" spans="1:28" x14ac:dyDescent="0.4">
      <c r="A366" s="310"/>
      <c r="B366" s="310"/>
      <c r="C366" s="310"/>
      <c r="D366" s="703"/>
      <c r="E366" s="316"/>
      <c r="F366" s="316">
        <v>1978</v>
      </c>
      <c r="G366" s="317">
        <v>9.2424450549450547</v>
      </c>
      <c r="H366" s="316">
        <f t="shared" si="27"/>
        <v>6</v>
      </c>
      <c r="I366" s="316" t="str">
        <f t="shared" si="24"/>
        <v/>
      </c>
      <c r="J366" s="316" t="str">
        <f t="shared" si="28"/>
        <v/>
      </c>
      <c r="K366" s="316" t="str">
        <f t="shared" si="25"/>
        <v/>
      </c>
      <c r="L366" s="316" t="str">
        <f t="shared" si="26"/>
        <v/>
      </c>
      <c r="M366" s="316" t="str">
        <f t="shared" si="29"/>
        <v/>
      </c>
      <c r="N366" s="316">
        <f t="shared" si="30"/>
        <v>6</v>
      </c>
      <c r="O366" s="316" t="str">
        <f t="shared" si="31"/>
        <v/>
      </c>
      <c r="P366" s="316" t="str">
        <f t="shared" si="32"/>
        <v/>
      </c>
      <c r="Q366" s="316" t="str">
        <f t="shared" si="33"/>
        <v/>
      </c>
      <c r="R366" s="316" t="str">
        <f t="shared" si="34"/>
        <v/>
      </c>
      <c r="S366" s="316"/>
      <c r="T366" s="316"/>
      <c r="U366" s="317">
        <f t="shared" si="23"/>
        <v>9.2416778563901829</v>
      </c>
      <c r="V366" s="316"/>
      <c r="W366" s="316"/>
      <c r="X366" s="316"/>
      <c r="Y366" s="316"/>
      <c r="Z366" s="316"/>
      <c r="AA366" s="316"/>
      <c r="AB366" s="316"/>
    </row>
    <row r="367" spans="1:28" x14ac:dyDescent="0.4">
      <c r="A367" s="310"/>
      <c r="B367" s="310"/>
      <c r="C367" s="310"/>
      <c r="D367" s="703"/>
      <c r="E367" s="316"/>
      <c r="F367" s="316">
        <v>1979</v>
      </c>
      <c r="G367" s="317">
        <v>8.3854794520547884</v>
      </c>
      <c r="H367" s="316">
        <f t="shared" si="27"/>
        <v>1</v>
      </c>
      <c r="I367" s="316">
        <f t="shared" si="24"/>
        <v>1</v>
      </c>
      <c r="J367" s="316" t="str">
        <f t="shared" si="28"/>
        <v/>
      </c>
      <c r="K367" s="316" t="str">
        <f t="shared" si="25"/>
        <v/>
      </c>
      <c r="L367" s="316" t="str">
        <f t="shared" si="26"/>
        <v/>
      </c>
      <c r="M367" s="316" t="str">
        <f t="shared" si="29"/>
        <v/>
      </c>
      <c r="N367" s="316" t="str">
        <f t="shared" si="30"/>
        <v/>
      </c>
      <c r="O367" s="316" t="str">
        <f t="shared" si="31"/>
        <v/>
      </c>
      <c r="P367" s="316" t="str">
        <f t="shared" si="32"/>
        <v/>
      </c>
      <c r="Q367" s="316" t="str">
        <f t="shared" si="33"/>
        <v/>
      </c>
      <c r="R367" s="316" t="str">
        <f t="shared" si="34"/>
        <v/>
      </c>
      <c r="S367" s="316"/>
      <c r="T367" s="316"/>
      <c r="U367" s="317">
        <f t="shared" si="23"/>
        <v>9.1819244317326483</v>
      </c>
      <c r="V367" s="316"/>
      <c r="W367" s="316"/>
      <c r="X367" s="316"/>
      <c r="Y367" s="316"/>
      <c r="Z367" s="316"/>
      <c r="AA367" s="316"/>
      <c r="AB367" s="316"/>
    </row>
    <row r="368" spans="1:28" x14ac:dyDescent="0.4">
      <c r="A368" s="310"/>
      <c r="B368" s="310"/>
      <c r="C368" s="310"/>
      <c r="D368" s="703"/>
      <c r="E368" s="316"/>
      <c r="F368" s="316">
        <v>1980</v>
      </c>
      <c r="G368" s="317">
        <v>9.1139344262294966</v>
      </c>
      <c r="H368" s="316">
        <f t="shared" si="27"/>
        <v>5</v>
      </c>
      <c r="I368" s="316" t="str">
        <f t="shared" si="24"/>
        <v/>
      </c>
      <c r="J368" s="316" t="str">
        <f t="shared" si="28"/>
        <v/>
      </c>
      <c r="K368" s="316" t="str">
        <f t="shared" si="25"/>
        <v/>
      </c>
      <c r="L368" s="316" t="str">
        <f t="shared" si="26"/>
        <v/>
      </c>
      <c r="M368" s="316">
        <f t="shared" si="29"/>
        <v>5</v>
      </c>
      <c r="N368" s="316" t="str">
        <f t="shared" si="30"/>
        <v/>
      </c>
      <c r="O368" s="316" t="str">
        <f t="shared" si="31"/>
        <v/>
      </c>
      <c r="P368" s="316" t="str">
        <f t="shared" si="32"/>
        <v/>
      </c>
      <c r="Q368" s="316" t="str">
        <f t="shared" si="33"/>
        <v/>
      </c>
      <c r="R368" s="316" t="str">
        <f t="shared" si="34"/>
        <v/>
      </c>
      <c r="S368" s="316"/>
      <c r="T368" s="316"/>
      <c r="U368" s="317">
        <f t="shared" si="23"/>
        <v>9.161057600382998</v>
      </c>
      <c r="V368" s="316"/>
      <c r="W368" s="316"/>
      <c r="X368" s="316"/>
      <c r="Y368" s="316"/>
      <c r="Z368" s="316"/>
      <c r="AA368" s="316"/>
      <c r="AB368" s="316"/>
    </row>
    <row r="369" spans="1:28" x14ac:dyDescent="0.4">
      <c r="A369" s="310"/>
      <c r="B369" s="310"/>
      <c r="C369" s="310"/>
      <c r="D369" s="703"/>
      <c r="E369" s="316"/>
      <c r="F369" s="316">
        <v>1981</v>
      </c>
      <c r="G369" s="317">
        <v>9.1095890410958908</v>
      </c>
      <c r="H369" s="316">
        <f t="shared" si="27"/>
        <v>4</v>
      </c>
      <c r="I369" s="316" t="str">
        <f t="shared" si="24"/>
        <v/>
      </c>
      <c r="J369" s="316" t="str">
        <f t="shared" si="28"/>
        <v/>
      </c>
      <c r="K369" s="316" t="str">
        <f t="shared" si="25"/>
        <v/>
      </c>
      <c r="L369" s="316">
        <f t="shared" si="26"/>
        <v>4</v>
      </c>
      <c r="M369" s="316" t="str">
        <f t="shared" si="29"/>
        <v/>
      </c>
      <c r="N369" s="316" t="str">
        <f t="shared" si="30"/>
        <v/>
      </c>
      <c r="O369" s="316" t="str">
        <f t="shared" si="31"/>
        <v/>
      </c>
      <c r="P369" s="316" t="str">
        <f t="shared" si="32"/>
        <v/>
      </c>
      <c r="Q369" s="316" t="str">
        <f t="shared" si="33"/>
        <v/>
      </c>
      <c r="R369" s="316" t="str">
        <f t="shared" si="34"/>
        <v/>
      </c>
      <c r="S369" s="316"/>
      <c r="T369" s="316"/>
      <c r="U369" s="317">
        <f t="shared" si="23"/>
        <v>9.0966740387391614</v>
      </c>
      <c r="V369" s="316"/>
      <c r="W369" s="316"/>
      <c r="X369" s="316"/>
      <c r="Y369" s="316"/>
      <c r="Z369" s="316"/>
      <c r="AA369" s="316"/>
      <c r="AB369" s="316"/>
    </row>
    <row r="370" spans="1:28" x14ac:dyDescent="0.4">
      <c r="A370" s="310"/>
      <c r="B370" s="310"/>
      <c r="C370" s="310"/>
      <c r="D370" s="703"/>
      <c r="E370" s="316"/>
      <c r="F370" s="316">
        <v>1982</v>
      </c>
      <c r="G370" s="317">
        <v>9.4549315068493147</v>
      </c>
      <c r="H370" s="316">
        <f t="shared" si="27"/>
        <v>7</v>
      </c>
      <c r="I370" s="316" t="str">
        <f t="shared" si="24"/>
        <v/>
      </c>
      <c r="J370" s="316" t="str">
        <f t="shared" si="28"/>
        <v/>
      </c>
      <c r="K370" s="316" t="str">
        <f t="shared" si="25"/>
        <v/>
      </c>
      <c r="L370" s="316" t="str">
        <f t="shared" si="26"/>
        <v/>
      </c>
      <c r="M370" s="316" t="str">
        <f t="shared" si="29"/>
        <v/>
      </c>
      <c r="N370" s="316" t="str">
        <f t="shared" si="30"/>
        <v/>
      </c>
      <c r="O370" s="316">
        <f t="shared" si="31"/>
        <v>7</v>
      </c>
      <c r="P370" s="316" t="str">
        <f t="shared" si="32"/>
        <v/>
      </c>
      <c r="Q370" s="316" t="str">
        <f t="shared" si="33"/>
        <v/>
      </c>
      <c r="R370" s="316" t="str">
        <f t="shared" si="34"/>
        <v/>
      </c>
      <c r="S370" s="316"/>
      <c r="T370" s="316"/>
      <c r="U370" s="317">
        <f t="shared" ref="U370:U401" si="35">AVERAGE(G361:G370)</f>
        <v>9.1672082853145049</v>
      </c>
      <c r="V370" s="316"/>
      <c r="W370" s="316"/>
      <c r="X370" s="316"/>
      <c r="Y370" s="316"/>
      <c r="Z370" s="316"/>
      <c r="AA370" s="316"/>
      <c r="AB370" s="316"/>
    </row>
    <row r="371" spans="1:28" x14ac:dyDescent="0.4">
      <c r="A371" s="310"/>
      <c r="B371" s="310"/>
      <c r="C371" s="310"/>
      <c r="D371" s="703"/>
      <c r="E371" s="316"/>
      <c r="F371" s="316">
        <v>1983</v>
      </c>
      <c r="G371" s="317">
        <v>9.8197260273972553</v>
      </c>
      <c r="H371" s="316">
        <f t="shared" si="27"/>
        <v>9</v>
      </c>
      <c r="I371" s="316" t="str">
        <f t="shared" si="24"/>
        <v/>
      </c>
      <c r="J371" s="316" t="str">
        <f t="shared" si="28"/>
        <v/>
      </c>
      <c r="K371" s="316" t="str">
        <f t="shared" si="25"/>
        <v/>
      </c>
      <c r="L371" s="316" t="str">
        <f t="shared" si="26"/>
        <v/>
      </c>
      <c r="M371" s="316" t="str">
        <f t="shared" si="29"/>
        <v/>
      </c>
      <c r="N371" s="316" t="str">
        <f t="shared" si="30"/>
        <v/>
      </c>
      <c r="O371" s="316" t="str">
        <f t="shared" si="31"/>
        <v/>
      </c>
      <c r="P371" s="316" t="str">
        <f t="shared" si="32"/>
        <v/>
      </c>
      <c r="Q371" s="316">
        <f t="shared" si="33"/>
        <v>9</v>
      </c>
      <c r="R371" s="316" t="str">
        <f t="shared" si="34"/>
        <v/>
      </c>
      <c r="S371" s="316"/>
      <c r="T371" s="316"/>
      <c r="U371" s="317">
        <f t="shared" si="35"/>
        <v>9.213509655177516</v>
      </c>
      <c r="V371" s="316"/>
      <c r="W371" s="316"/>
      <c r="X371" s="316"/>
      <c r="Y371" s="316"/>
      <c r="Z371" s="316"/>
      <c r="AA371" s="316"/>
      <c r="AB371" s="316"/>
    </row>
    <row r="372" spans="1:28" x14ac:dyDescent="0.4">
      <c r="A372" s="310"/>
      <c r="B372" s="310"/>
      <c r="C372" s="310"/>
      <c r="D372" s="703"/>
      <c r="E372" s="316"/>
      <c r="F372" s="316">
        <v>1984</v>
      </c>
      <c r="G372" s="317">
        <v>9.3064207650273243</v>
      </c>
      <c r="H372" s="316">
        <f t="shared" si="27"/>
        <v>6</v>
      </c>
      <c r="I372" s="316" t="str">
        <f t="shared" si="24"/>
        <v/>
      </c>
      <c r="J372" s="316" t="str">
        <f t="shared" si="28"/>
        <v/>
      </c>
      <c r="K372" s="316" t="str">
        <f t="shared" si="25"/>
        <v/>
      </c>
      <c r="L372" s="316" t="str">
        <f t="shared" si="26"/>
        <v/>
      </c>
      <c r="M372" s="316" t="str">
        <f t="shared" si="29"/>
        <v/>
      </c>
      <c r="N372" s="316">
        <f t="shared" si="30"/>
        <v>6</v>
      </c>
      <c r="O372" s="316" t="str">
        <f t="shared" si="31"/>
        <v/>
      </c>
      <c r="P372" s="316" t="str">
        <f t="shared" si="32"/>
        <v/>
      </c>
      <c r="Q372" s="316" t="str">
        <f t="shared" si="33"/>
        <v/>
      </c>
      <c r="R372" s="316" t="str">
        <f t="shared" si="34"/>
        <v/>
      </c>
      <c r="S372" s="316"/>
      <c r="T372" s="316"/>
      <c r="U372" s="317">
        <f t="shared" si="35"/>
        <v>9.2472887179816201</v>
      </c>
      <c r="V372" s="316"/>
      <c r="W372" s="316"/>
      <c r="X372" s="316"/>
      <c r="Y372" s="316"/>
      <c r="Z372" s="316"/>
      <c r="AA372" s="316"/>
      <c r="AB372" s="316"/>
    </row>
    <row r="373" spans="1:28" x14ac:dyDescent="0.4">
      <c r="A373" s="310"/>
      <c r="B373" s="310"/>
      <c r="C373" s="310"/>
      <c r="D373" s="703"/>
      <c r="E373" s="316"/>
      <c r="F373" s="316">
        <v>1985</v>
      </c>
      <c r="G373" s="317">
        <v>8.7275342465753383</v>
      </c>
      <c r="H373" s="316">
        <f t="shared" si="27"/>
        <v>2</v>
      </c>
      <c r="I373" s="316" t="str">
        <f t="shared" si="24"/>
        <v/>
      </c>
      <c r="J373" s="316">
        <f t="shared" si="28"/>
        <v>2</v>
      </c>
      <c r="K373" s="316" t="str">
        <f t="shared" si="25"/>
        <v/>
      </c>
      <c r="L373" s="316" t="str">
        <f t="shared" si="26"/>
        <v/>
      </c>
      <c r="M373" s="316" t="str">
        <f t="shared" si="29"/>
        <v/>
      </c>
      <c r="N373" s="316" t="str">
        <f t="shared" si="30"/>
        <v/>
      </c>
      <c r="O373" s="316" t="str">
        <f t="shared" si="31"/>
        <v/>
      </c>
      <c r="P373" s="316" t="str">
        <f t="shared" si="32"/>
        <v/>
      </c>
      <c r="Q373" s="316" t="str">
        <f t="shared" si="33"/>
        <v/>
      </c>
      <c r="R373" s="316" t="str">
        <f t="shared" si="34"/>
        <v/>
      </c>
      <c r="S373" s="316"/>
      <c r="T373" s="316"/>
      <c r="U373" s="317">
        <f t="shared" si="35"/>
        <v>9.1468690657160785</v>
      </c>
      <c r="V373" s="316"/>
      <c r="W373" s="316"/>
      <c r="X373" s="316"/>
      <c r="Y373" s="316"/>
      <c r="Z373" s="316"/>
      <c r="AA373" s="316"/>
      <c r="AB373" s="316"/>
    </row>
    <row r="374" spans="1:28" x14ac:dyDescent="0.4">
      <c r="A374" s="310"/>
      <c r="B374" s="310"/>
      <c r="C374" s="310"/>
      <c r="D374" s="703"/>
      <c r="E374" s="316"/>
      <c r="F374" s="316">
        <v>1986</v>
      </c>
      <c r="G374" s="317">
        <v>8.6200000000000028</v>
      </c>
      <c r="H374" s="316">
        <f t="shared" si="27"/>
        <v>2</v>
      </c>
      <c r="I374" s="316" t="str">
        <f t="shared" si="24"/>
        <v/>
      </c>
      <c r="J374" s="316">
        <f t="shared" si="28"/>
        <v>2</v>
      </c>
      <c r="K374" s="316" t="str">
        <f t="shared" si="25"/>
        <v/>
      </c>
      <c r="L374" s="316" t="str">
        <f t="shared" si="26"/>
        <v/>
      </c>
      <c r="M374" s="316" t="str">
        <f t="shared" si="29"/>
        <v/>
      </c>
      <c r="N374" s="316" t="str">
        <f t="shared" si="30"/>
        <v/>
      </c>
      <c r="O374" s="316" t="str">
        <f t="shared" si="31"/>
        <v/>
      </c>
      <c r="P374" s="316" t="str">
        <f t="shared" si="32"/>
        <v/>
      </c>
      <c r="Q374" s="316" t="str">
        <f t="shared" si="33"/>
        <v/>
      </c>
      <c r="R374" s="316" t="str">
        <f t="shared" si="34"/>
        <v/>
      </c>
      <c r="S374" s="316"/>
      <c r="T374" s="316"/>
      <c r="U374" s="317">
        <f t="shared" si="35"/>
        <v>9.0737594766749829</v>
      </c>
      <c r="V374" s="316"/>
      <c r="W374" s="316"/>
      <c r="X374" s="316"/>
      <c r="Y374" s="316"/>
      <c r="Z374" s="316"/>
      <c r="AA374" s="316"/>
      <c r="AB374" s="316"/>
    </row>
    <row r="375" spans="1:28" x14ac:dyDescent="0.4">
      <c r="A375" s="310"/>
      <c r="B375" s="310"/>
      <c r="C375" s="310"/>
      <c r="D375" s="703"/>
      <c r="E375" s="316"/>
      <c r="F375" s="316">
        <v>1987</v>
      </c>
      <c r="G375" s="317">
        <v>9.0930136986301324</v>
      </c>
      <c r="H375" s="316">
        <f t="shared" si="27"/>
        <v>4</v>
      </c>
      <c r="I375" s="316" t="str">
        <f t="shared" si="24"/>
        <v/>
      </c>
      <c r="J375" s="316" t="str">
        <f t="shared" si="28"/>
        <v/>
      </c>
      <c r="K375" s="316" t="str">
        <f t="shared" si="25"/>
        <v/>
      </c>
      <c r="L375" s="316">
        <f t="shared" si="26"/>
        <v>4</v>
      </c>
      <c r="M375" s="316" t="str">
        <f t="shared" si="29"/>
        <v/>
      </c>
      <c r="N375" s="316" t="str">
        <f t="shared" si="30"/>
        <v/>
      </c>
      <c r="O375" s="316" t="str">
        <f t="shared" si="31"/>
        <v/>
      </c>
      <c r="P375" s="316" t="str">
        <f t="shared" si="32"/>
        <v/>
      </c>
      <c r="Q375" s="316" t="str">
        <f t="shared" si="33"/>
        <v/>
      </c>
      <c r="R375" s="316" t="str">
        <f t="shared" si="34"/>
        <v/>
      </c>
      <c r="S375" s="316"/>
      <c r="T375" s="316"/>
      <c r="U375" s="317">
        <f t="shared" si="35"/>
        <v>9.0873074218804586</v>
      </c>
      <c r="V375" s="316"/>
      <c r="W375" s="316"/>
      <c r="X375" s="316"/>
      <c r="Y375" s="316"/>
      <c r="Z375" s="316"/>
      <c r="AA375" s="316"/>
      <c r="AB375" s="316"/>
    </row>
    <row r="376" spans="1:28" x14ac:dyDescent="0.4">
      <c r="A376" s="310"/>
      <c r="B376" s="310"/>
      <c r="C376" s="310"/>
      <c r="D376" s="703"/>
      <c r="E376" s="316"/>
      <c r="F376" s="316">
        <v>1988</v>
      </c>
      <c r="G376" s="317">
        <v>9.6691256830601091</v>
      </c>
      <c r="H376" s="316">
        <f t="shared" si="27"/>
        <v>8</v>
      </c>
      <c r="I376" s="316" t="str">
        <f t="shared" si="24"/>
        <v/>
      </c>
      <c r="J376" s="316" t="str">
        <f t="shared" si="28"/>
        <v/>
      </c>
      <c r="K376" s="316" t="str">
        <f t="shared" si="25"/>
        <v/>
      </c>
      <c r="L376" s="316" t="str">
        <f t="shared" si="26"/>
        <v/>
      </c>
      <c r="M376" s="316" t="str">
        <f t="shared" si="29"/>
        <v/>
      </c>
      <c r="N376" s="316" t="str">
        <f t="shared" si="30"/>
        <v/>
      </c>
      <c r="O376" s="316" t="str">
        <f t="shared" si="31"/>
        <v/>
      </c>
      <c r="P376" s="316">
        <f t="shared" si="32"/>
        <v>8</v>
      </c>
      <c r="Q376" s="316" t="str">
        <f t="shared" si="33"/>
        <v/>
      </c>
      <c r="R376" s="316" t="str">
        <f t="shared" si="34"/>
        <v/>
      </c>
      <c r="S376" s="316"/>
      <c r="T376" s="316"/>
      <c r="U376" s="317">
        <f t="shared" si="35"/>
        <v>9.1299754846919647</v>
      </c>
      <c r="V376" s="316"/>
      <c r="W376" s="316"/>
      <c r="X376" s="316"/>
      <c r="Y376" s="316"/>
      <c r="Z376" s="316"/>
      <c r="AA376" s="316"/>
      <c r="AB376" s="316"/>
    </row>
    <row r="377" spans="1:28" x14ac:dyDescent="0.4">
      <c r="A377" s="310"/>
      <c r="B377" s="310"/>
      <c r="C377" s="310"/>
      <c r="D377" s="703"/>
      <c r="E377" s="316"/>
      <c r="F377" s="316">
        <v>1989</v>
      </c>
      <c r="G377" s="317">
        <v>10.106301369863015</v>
      </c>
      <c r="H377" s="316">
        <f t="shared" si="27"/>
        <v>9</v>
      </c>
      <c r="I377" s="316" t="str">
        <f t="shared" si="24"/>
        <v/>
      </c>
      <c r="J377" s="316" t="str">
        <f t="shared" si="28"/>
        <v/>
      </c>
      <c r="K377" s="316" t="str">
        <f t="shared" si="25"/>
        <v/>
      </c>
      <c r="L377" s="316" t="str">
        <f t="shared" si="26"/>
        <v/>
      </c>
      <c r="M377" s="316" t="str">
        <f t="shared" si="29"/>
        <v/>
      </c>
      <c r="N377" s="316" t="str">
        <f t="shared" si="30"/>
        <v/>
      </c>
      <c r="O377" s="316" t="str">
        <f t="shared" si="31"/>
        <v/>
      </c>
      <c r="P377" s="316" t="str">
        <f t="shared" si="32"/>
        <v/>
      </c>
      <c r="Q377" s="316">
        <f t="shared" si="33"/>
        <v>9</v>
      </c>
      <c r="R377" s="316" t="str">
        <f t="shared" si="34"/>
        <v/>
      </c>
      <c r="S377" s="316"/>
      <c r="T377" s="316"/>
      <c r="U377" s="317">
        <f t="shared" si="35"/>
        <v>9.3020576764727885</v>
      </c>
      <c r="V377" s="316"/>
      <c r="W377" s="316"/>
      <c r="X377" s="316"/>
      <c r="Y377" s="316"/>
      <c r="Z377" s="316"/>
      <c r="AA377" s="316"/>
      <c r="AB377" s="316"/>
    </row>
    <row r="378" spans="1:28" x14ac:dyDescent="0.4">
      <c r="A378" s="310"/>
      <c r="B378" s="310"/>
      <c r="C378" s="310"/>
      <c r="D378" s="703"/>
      <c r="E378" s="316"/>
      <c r="F378" s="316">
        <v>1990</v>
      </c>
      <c r="G378" s="317">
        <v>9.9660273972602624</v>
      </c>
      <c r="H378" s="316">
        <f t="shared" si="27"/>
        <v>9</v>
      </c>
      <c r="I378" s="316" t="str">
        <f t="shared" si="24"/>
        <v/>
      </c>
      <c r="J378" s="316" t="str">
        <f t="shared" si="28"/>
        <v/>
      </c>
      <c r="K378" s="316" t="str">
        <f t="shared" si="25"/>
        <v/>
      </c>
      <c r="L378" s="316" t="str">
        <f t="shared" si="26"/>
        <v/>
      </c>
      <c r="M378" s="316" t="str">
        <f t="shared" si="29"/>
        <v/>
      </c>
      <c r="N378" s="316" t="str">
        <f t="shared" si="30"/>
        <v/>
      </c>
      <c r="O378" s="316" t="str">
        <f t="shared" si="31"/>
        <v/>
      </c>
      <c r="P378" s="316" t="str">
        <f t="shared" si="32"/>
        <v/>
      </c>
      <c r="Q378" s="316">
        <f t="shared" si="33"/>
        <v>9</v>
      </c>
      <c r="R378" s="316" t="str">
        <f t="shared" si="34"/>
        <v/>
      </c>
      <c r="S378" s="316"/>
      <c r="T378" s="316"/>
      <c r="U378" s="317">
        <f t="shared" si="35"/>
        <v>9.3872669735758656</v>
      </c>
      <c r="V378" s="316"/>
      <c r="W378" s="316"/>
      <c r="X378" s="316"/>
      <c r="Y378" s="316"/>
      <c r="Z378" s="316"/>
      <c r="AA378" s="316"/>
      <c r="AB378" s="316"/>
    </row>
    <row r="379" spans="1:28" x14ac:dyDescent="0.4">
      <c r="A379" s="310"/>
      <c r="B379" s="310"/>
      <c r="C379" s="310"/>
      <c r="D379" s="703"/>
      <c r="E379" s="316"/>
      <c r="F379" s="316">
        <v>1991</v>
      </c>
      <c r="G379" s="317">
        <v>9.4702739726027456</v>
      </c>
      <c r="H379" s="316">
        <f t="shared" si="27"/>
        <v>7</v>
      </c>
      <c r="I379" s="316" t="str">
        <f t="shared" si="24"/>
        <v/>
      </c>
      <c r="J379" s="316" t="str">
        <f t="shared" si="28"/>
        <v/>
      </c>
      <c r="K379" s="316" t="str">
        <f t="shared" si="25"/>
        <v/>
      </c>
      <c r="L379" s="316" t="str">
        <f t="shared" si="26"/>
        <v/>
      </c>
      <c r="M379" s="316" t="str">
        <f t="shared" si="29"/>
        <v/>
      </c>
      <c r="N379" s="316" t="str">
        <f t="shared" si="30"/>
        <v/>
      </c>
      <c r="O379" s="316">
        <f t="shared" si="31"/>
        <v>7</v>
      </c>
      <c r="P379" s="316" t="str">
        <f t="shared" si="32"/>
        <v/>
      </c>
      <c r="Q379" s="316" t="str">
        <f t="shared" si="33"/>
        <v/>
      </c>
      <c r="R379" s="316" t="str">
        <f t="shared" si="34"/>
        <v/>
      </c>
      <c r="S379" s="316"/>
      <c r="T379" s="316"/>
      <c r="U379" s="317">
        <f t="shared" si="35"/>
        <v>9.4233354667265505</v>
      </c>
      <c r="V379" s="316"/>
      <c r="W379" s="316"/>
      <c r="X379" s="316"/>
      <c r="Y379" s="316"/>
      <c r="Z379" s="316"/>
      <c r="AA379" s="316"/>
      <c r="AB379" s="316"/>
    </row>
    <row r="380" spans="1:28" x14ac:dyDescent="0.4">
      <c r="A380" s="310"/>
      <c r="B380" s="310"/>
      <c r="C380" s="310"/>
      <c r="D380" s="703"/>
      <c r="E380" s="316"/>
      <c r="F380" s="316">
        <v>1992</v>
      </c>
      <c r="G380" s="317">
        <v>9.4856164383561552</v>
      </c>
      <c r="H380" s="316">
        <f t="shared" si="27"/>
        <v>7</v>
      </c>
      <c r="I380" s="316" t="str">
        <f t="shared" si="24"/>
        <v/>
      </c>
      <c r="J380" s="316" t="str">
        <f t="shared" si="28"/>
        <v/>
      </c>
      <c r="K380" s="316" t="str">
        <f t="shared" si="25"/>
        <v/>
      </c>
      <c r="L380" s="316" t="str">
        <f t="shared" si="26"/>
        <v/>
      </c>
      <c r="M380" s="316" t="str">
        <f t="shared" si="29"/>
        <v/>
      </c>
      <c r="N380" s="316" t="str">
        <f t="shared" si="30"/>
        <v/>
      </c>
      <c r="O380" s="316">
        <f t="shared" si="31"/>
        <v>7</v>
      </c>
      <c r="P380" s="316" t="str">
        <f t="shared" si="32"/>
        <v/>
      </c>
      <c r="Q380" s="316" t="str">
        <f t="shared" si="33"/>
        <v/>
      </c>
      <c r="R380" s="316" t="str">
        <f t="shared" si="34"/>
        <v/>
      </c>
      <c r="S380" s="316"/>
      <c r="T380" s="316"/>
      <c r="U380" s="317">
        <f t="shared" si="35"/>
        <v>9.4264039598772342</v>
      </c>
      <c r="V380" s="316"/>
      <c r="W380" s="316"/>
      <c r="X380" s="316"/>
      <c r="Y380" s="316"/>
      <c r="Z380" s="316"/>
      <c r="AA380" s="316"/>
      <c r="AB380" s="316"/>
    </row>
    <row r="381" spans="1:28" x14ac:dyDescent="0.4">
      <c r="A381" s="310"/>
      <c r="B381" s="310"/>
      <c r="C381" s="310"/>
      <c r="D381" s="703"/>
      <c r="E381" s="316"/>
      <c r="F381" s="316">
        <v>1993</v>
      </c>
      <c r="G381" s="317">
        <v>9.2663013698630046</v>
      </c>
      <c r="H381" s="316">
        <f t="shared" si="27"/>
        <v>6</v>
      </c>
      <c r="I381" s="316" t="str">
        <f t="shared" si="24"/>
        <v/>
      </c>
      <c r="J381" s="316" t="str">
        <f t="shared" si="28"/>
        <v/>
      </c>
      <c r="K381" s="316" t="str">
        <f t="shared" si="25"/>
        <v/>
      </c>
      <c r="L381" s="316" t="str">
        <f t="shared" si="26"/>
        <v/>
      </c>
      <c r="M381" s="316" t="str">
        <f t="shared" si="29"/>
        <v/>
      </c>
      <c r="N381" s="316">
        <f t="shared" si="30"/>
        <v>6</v>
      </c>
      <c r="O381" s="316" t="str">
        <f t="shared" si="31"/>
        <v/>
      </c>
      <c r="P381" s="316" t="str">
        <f t="shared" si="32"/>
        <v/>
      </c>
      <c r="Q381" s="316" t="str">
        <f t="shared" si="33"/>
        <v/>
      </c>
      <c r="R381" s="316" t="str">
        <f t="shared" si="34"/>
        <v/>
      </c>
      <c r="S381" s="316"/>
      <c r="T381" s="316"/>
      <c r="U381" s="317">
        <f t="shared" si="35"/>
        <v>9.3710614941238095</v>
      </c>
      <c r="V381" s="316"/>
      <c r="W381" s="316"/>
      <c r="X381" s="316"/>
      <c r="Y381" s="316"/>
      <c r="Z381" s="316"/>
      <c r="AA381" s="316"/>
      <c r="AB381" s="316"/>
    </row>
    <row r="382" spans="1:28" x14ac:dyDescent="0.4">
      <c r="A382" s="310"/>
      <c r="B382" s="310"/>
      <c r="C382" s="310"/>
      <c r="D382" s="703"/>
      <c r="E382" s="316"/>
      <c r="F382" s="316">
        <v>1994</v>
      </c>
      <c r="G382" s="317">
        <v>9.4152054794520534</v>
      </c>
      <c r="H382" s="316">
        <f t="shared" si="27"/>
        <v>7</v>
      </c>
      <c r="I382" s="316" t="str">
        <f t="shared" si="24"/>
        <v/>
      </c>
      <c r="J382" s="316" t="str">
        <f t="shared" si="28"/>
        <v/>
      </c>
      <c r="K382" s="316" t="str">
        <f t="shared" si="25"/>
        <v/>
      </c>
      <c r="L382" s="316" t="str">
        <f t="shared" si="26"/>
        <v/>
      </c>
      <c r="M382" s="316" t="str">
        <f t="shared" si="29"/>
        <v/>
      </c>
      <c r="N382" s="316" t="str">
        <f t="shared" si="30"/>
        <v/>
      </c>
      <c r="O382" s="316">
        <f t="shared" si="31"/>
        <v>7</v>
      </c>
      <c r="P382" s="316" t="str">
        <f t="shared" si="32"/>
        <v/>
      </c>
      <c r="Q382" s="316" t="str">
        <f t="shared" si="33"/>
        <v/>
      </c>
      <c r="R382" s="316" t="str">
        <f t="shared" si="34"/>
        <v/>
      </c>
      <c r="S382" s="316"/>
      <c r="T382" s="316"/>
      <c r="U382" s="317">
        <f t="shared" si="35"/>
        <v>9.3819399655662821</v>
      </c>
      <c r="V382" s="316"/>
      <c r="W382" s="316"/>
      <c r="X382" s="316"/>
      <c r="Y382" s="316"/>
      <c r="Z382" s="316"/>
      <c r="AA382" s="316"/>
      <c r="AB382" s="316"/>
    </row>
    <row r="383" spans="1:28" x14ac:dyDescent="0.4">
      <c r="A383" s="310"/>
      <c r="B383" s="310"/>
      <c r="C383" s="310"/>
      <c r="D383" s="703"/>
      <c r="E383" s="316"/>
      <c r="F383" s="316">
        <v>1995</v>
      </c>
      <c r="G383" s="317">
        <v>10.235205479452057</v>
      </c>
      <c r="H383" s="316">
        <f t="shared" si="27"/>
        <v>10</v>
      </c>
      <c r="I383" s="316" t="str">
        <f t="shared" si="24"/>
        <v/>
      </c>
      <c r="J383" s="316" t="str">
        <f t="shared" si="28"/>
        <v/>
      </c>
      <c r="K383" s="316" t="str">
        <f t="shared" si="25"/>
        <v/>
      </c>
      <c r="L383" s="316" t="str">
        <f t="shared" si="26"/>
        <v/>
      </c>
      <c r="M383" s="316" t="str">
        <f t="shared" si="29"/>
        <v/>
      </c>
      <c r="N383" s="316" t="str">
        <f t="shared" si="30"/>
        <v/>
      </c>
      <c r="O383" s="316" t="str">
        <f t="shared" si="31"/>
        <v/>
      </c>
      <c r="P383" s="316" t="str">
        <f t="shared" si="32"/>
        <v/>
      </c>
      <c r="Q383" s="316" t="str">
        <f t="shared" si="33"/>
        <v/>
      </c>
      <c r="R383" s="316">
        <f t="shared" si="34"/>
        <v>10</v>
      </c>
      <c r="S383" s="316"/>
      <c r="T383" s="316"/>
      <c r="U383" s="317">
        <f t="shared" si="35"/>
        <v>9.5327070888539538</v>
      </c>
      <c r="V383" s="316"/>
      <c r="W383" s="316"/>
      <c r="X383" s="316"/>
      <c r="Y383" s="316"/>
      <c r="Z383" s="316"/>
      <c r="AA383" s="316"/>
      <c r="AB383" s="316"/>
    </row>
    <row r="384" spans="1:28" x14ac:dyDescent="0.4">
      <c r="A384" s="310"/>
      <c r="B384" s="310"/>
      <c r="C384" s="310"/>
      <c r="D384" s="703"/>
      <c r="E384" s="316"/>
      <c r="F384" s="316">
        <v>1996</v>
      </c>
      <c r="G384" s="317">
        <v>9.2476775956284243</v>
      </c>
      <c r="H384" s="316">
        <f t="shared" si="27"/>
        <v>6</v>
      </c>
      <c r="I384" s="316" t="str">
        <f t="shared" si="24"/>
        <v/>
      </c>
      <c r="J384" s="316" t="str">
        <f t="shared" si="28"/>
        <v/>
      </c>
      <c r="K384" s="316" t="str">
        <f t="shared" si="25"/>
        <v/>
      </c>
      <c r="L384" s="316" t="str">
        <f t="shared" si="26"/>
        <v/>
      </c>
      <c r="M384" s="316" t="str">
        <f t="shared" si="29"/>
        <v/>
      </c>
      <c r="N384" s="316">
        <f t="shared" si="30"/>
        <v>6</v>
      </c>
      <c r="O384" s="316" t="str">
        <f t="shared" si="31"/>
        <v/>
      </c>
      <c r="P384" s="316" t="str">
        <f t="shared" si="32"/>
        <v/>
      </c>
      <c r="Q384" s="316" t="str">
        <f t="shared" si="33"/>
        <v/>
      </c>
      <c r="R384" s="316" t="str">
        <f t="shared" si="34"/>
        <v/>
      </c>
      <c r="S384" s="316"/>
      <c r="T384" s="316"/>
      <c r="U384" s="317">
        <f t="shared" si="35"/>
        <v>9.5954748484167958</v>
      </c>
      <c r="V384" s="316"/>
      <c r="W384" s="316"/>
      <c r="X384" s="316"/>
      <c r="Y384" s="316"/>
      <c r="Z384" s="316"/>
      <c r="AA384" s="316"/>
      <c r="AB384" s="316"/>
    </row>
    <row r="385" spans="1:28" x14ac:dyDescent="0.4">
      <c r="A385" s="310"/>
      <c r="B385" s="310"/>
      <c r="C385" s="310"/>
      <c r="D385" s="703"/>
      <c r="E385" s="316"/>
      <c r="F385" s="316">
        <v>1997</v>
      </c>
      <c r="G385" s="317">
        <v>10.363424657534239</v>
      </c>
      <c r="H385" s="316">
        <f t="shared" si="27"/>
        <v>10</v>
      </c>
      <c r="I385" s="316" t="str">
        <f t="shared" si="24"/>
        <v/>
      </c>
      <c r="J385" s="316" t="str">
        <f t="shared" si="28"/>
        <v/>
      </c>
      <c r="K385" s="316" t="str">
        <f t="shared" si="25"/>
        <v/>
      </c>
      <c r="L385" s="316" t="str">
        <f t="shared" si="26"/>
        <v/>
      </c>
      <c r="M385" s="316" t="str">
        <f t="shared" si="29"/>
        <v/>
      </c>
      <c r="N385" s="316" t="str">
        <f t="shared" si="30"/>
        <v/>
      </c>
      <c r="O385" s="316" t="str">
        <f t="shared" si="31"/>
        <v/>
      </c>
      <c r="P385" s="316" t="str">
        <f t="shared" si="32"/>
        <v/>
      </c>
      <c r="Q385" s="316" t="str">
        <f t="shared" si="33"/>
        <v/>
      </c>
      <c r="R385" s="316">
        <f t="shared" si="34"/>
        <v>10</v>
      </c>
      <c r="S385" s="316"/>
      <c r="T385" s="316"/>
      <c r="U385" s="317">
        <f t="shared" si="35"/>
        <v>9.722515944307208</v>
      </c>
      <c r="V385" s="316"/>
      <c r="W385" s="316"/>
      <c r="X385" s="316"/>
      <c r="Y385" s="316"/>
      <c r="Z385" s="316"/>
      <c r="AA385" s="316"/>
      <c r="AB385" s="316"/>
    </row>
    <row r="386" spans="1:28" x14ac:dyDescent="0.4">
      <c r="A386" s="310"/>
      <c r="B386" s="310"/>
      <c r="C386" s="310"/>
      <c r="D386" s="703"/>
      <c r="E386" s="316"/>
      <c r="F386" s="316">
        <v>1998</v>
      </c>
      <c r="G386" s="317">
        <v>10.100000000000001</v>
      </c>
      <c r="H386" s="316">
        <f t="shared" si="27"/>
        <v>9</v>
      </c>
      <c r="I386" s="316" t="str">
        <f t="shared" si="24"/>
        <v/>
      </c>
      <c r="J386" s="316" t="str">
        <f t="shared" si="28"/>
        <v/>
      </c>
      <c r="K386" s="316" t="str">
        <f t="shared" si="25"/>
        <v/>
      </c>
      <c r="L386" s="316" t="str">
        <f t="shared" si="26"/>
        <v/>
      </c>
      <c r="M386" s="316" t="str">
        <f t="shared" si="29"/>
        <v/>
      </c>
      <c r="N386" s="316" t="str">
        <f t="shared" si="30"/>
        <v/>
      </c>
      <c r="O386" s="316" t="str">
        <f t="shared" si="31"/>
        <v/>
      </c>
      <c r="P386" s="316" t="str">
        <f t="shared" si="32"/>
        <v/>
      </c>
      <c r="Q386" s="316">
        <f t="shared" si="33"/>
        <v>9</v>
      </c>
      <c r="R386" s="316" t="str">
        <f t="shared" si="34"/>
        <v/>
      </c>
      <c r="S386" s="316"/>
      <c r="T386" s="316"/>
      <c r="U386" s="317">
        <f t="shared" si="35"/>
        <v>9.7656033760011951</v>
      </c>
      <c r="V386" s="316"/>
      <c r="W386" s="316"/>
      <c r="X386" s="316"/>
      <c r="Y386" s="316"/>
      <c r="Z386" s="316"/>
      <c r="AA386" s="316"/>
      <c r="AB386" s="316"/>
    </row>
    <row r="387" spans="1:28" x14ac:dyDescent="0.4">
      <c r="A387" s="310"/>
      <c r="B387" s="310"/>
      <c r="C387" s="310"/>
      <c r="D387" s="703"/>
      <c r="E387" s="316"/>
      <c r="F387" s="316">
        <v>1999</v>
      </c>
      <c r="G387" s="317">
        <v>10.18671232876712</v>
      </c>
      <c r="H387" s="316">
        <f t="shared" si="27"/>
        <v>9</v>
      </c>
      <c r="I387" s="316" t="str">
        <f t="shared" si="24"/>
        <v/>
      </c>
      <c r="J387" s="316" t="str">
        <f t="shared" si="28"/>
        <v/>
      </c>
      <c r="K387" s="316" t="str">
        <f t="shared" si="25"/>
        <v/>
      </c>
      <c r="L387" s="316" t="str">
        <f t="shared" si="26"/>
        <v/>
      </c>
      <c r="M387" s="316" t="str">
        <f t="shared" si="29"/>
        <v/>
      </c>
      <c r="N387" s="316" t="str">
        <f t="shared" si="30"/>
        <v/>
      </c>
      <c r="O387" s="316" t="str">
        <f t="shared" si="31"/>
        <v/>
      </c>
      <c r="P387" s="316" t="str">
        <f t="shared" si="32"/>
        <v/>
      </c>
      <c r="Q387" s="316">
        <f t="shared" si="33"/>
        <v>9</v>
      </c>
      <c r="R387" s="316" t="str">
        <f t="shared" si="34"/>
        <v/>
      </c>
      <c r="S387" s="316"/>
      <c r="T387" s="316"/>
      <c r="U387" s="317">
        <f t="shared" si="35"/>
        <v>9.773644471891604</v>
      </c>
      <c r="V387" s="316"/>
      <c r="W387" s="316"/>
      <c r="X387" s="316"/>
      <c r="Y387" s="316"/>
      <c r="Z387" s="316"/>
      <c r="AA387" s="316"/>
      <c r="AB387" s="316"/>
    </row>
    <row r="388" spans="1:28" x14ac:dyDescent="0.4">
      <c r="A388" s="310"/>
      <c r="B388" s="310"/>
      <c r="C388" s="310"/>
      <c r="D388" s="703"/>
      <c r="E388" s="316"/>
      <c r="F388" s="316">
        <v>2000</v>
      </c>
      <c r="G388" s="317">
        <v>9.9709016393442589</v>
      </c>
      <c r="H388" s="316">
        <f t="shared" si="27"/>
        <v>9</v>
      </c>
      <c r="I388" s="316" t="str">
        <f t="shared" si="24"/>
        <v/>
      </c>
      <c r="J388" s="316" t="str">
        <f t="shared" si="28"/>
        <v/>
      </c>
      <c r="K388" s="316" t="str">
        <f t="shared" si="25"/>
        <v/>
      </c>
      <c r="L388" s="316" t="str">
        <f t="shared" si="26"/>
        <v/>
      </c>
      <c r="M388" s="316" t="str">
        <f t="shared" si="29"/>
        <v/>
      </c>
      <c r="N388" s="316" t="str">
        <f t="shared" si="30"/>
        <v/>
      </c>
      <c r="O388" s="316" t="str">
        <f t="shared" si="31"/>
        <v/>
      </c>
      <c r="P388" s="316" t="str">
        <f t="shared" si="32"/>
        <v/>
      </c>
      <c r="Q388" s="316">
        <f t="shared" si="33"/>
        <v>9</v>
      </c>
      <c r="R388" s="316" t="str">
        <f t="shared" si="34"/>
        <v/>
      </c>
      <c r="S388" s="316"/>
      <c r="T388" s="316"/>
      <c r="U388" s="317">
        <f t="shared" si="35"/>
        <v>9.7741318961000054</v>
      </c>
      <c r="V388" s="316"/>
      <c r="W388" s="316"/>
      <c r="X388" s="316"/>
      <c r="Y388" s="316"/>
      <c r="Z388" s="316"/>
      <c r="AA388" s="316"/>
      <c r="AB388" s="316"/>
    </row>
    <row r="389" spans="1:28" x14ac:dyDescent="0.4">
      <c r="A389" s="310"/>
      <c r="B389" s="310"/>
      <c r="C389" s="310"/>
      <c r="D389" s="703"/>
      <c r="E389" s="316"/>
      <c r="F389" s="316">
        <v>2001</v>
      </c>
      <c r="G389" s="317">
        <v>9.5965753424657567</v>
      </c>
      <c r="H389" s="316">
        <f t="shared" si="27"/>
        <v>8</v>
      </c>
      <c r="I389" s="316" t="str">
        <f t="shared" si="24"/>
        <v/>
      </c>
      <c r="J389" s="316" t="str">
        <f t="shared" si="28"/>
        <v/>
      </c>
      <c r="K389" s="316" t="str">
        <f t="shared" si="25"/>
        <v/>
      </c>
      <c r="L389" s="316" t="str">
        <f t="shared" si="26"/>
        <v/>
      </c>
      <c r="M389" s="316" t="str">
        <f t="shared" si="29"/>
        <v/>
      </c>
      <c r="N389" s="316" t="str">
        <f t="shared" si="30"/>
        <v/>
      </c>
      <c r="O389" s="316" t="str">
        <f t="shared" si="31"/>
        <v/>
      </c>
      <c r="P389" s="316">
        <f t="shared" si="32"/>
        <v>8</v>
      </c>
      <c r="Q389" s="316" t="str">
        <f t="shared" si="33"/>
        <v/>
      </c>
      <c r="R389" s="316" t="str">
        <f t="shared" si="34"/>
        <v/>
      </c>
      <c r="S389" s="316"/>
      <c r="T389" s="316"/>
      <c r="U389" s="317">
        <f t="shared" si="35"/>
        <v>9.7867620330863065</v>
      </c>
      <c r="V389" s="316"/>
      <c r="W389" s="316"/>
      <c r="X389" s="316"/>
      <c r="Y389" s="316"/>
      <c r="Z389" s="316"/>
      <c r="AA389" s="316"/>
      <c r="AB389" s="316"/>
    </row>
    <row r="390" spans="1:28" x14ac:dyDescent="0.4">
      <c r="A390" s="310"/>
      <c r="B390" s="310"/>
      <c r="C390" s="310"/>
      <c r="D390" s="703"/>
      <c r="E390" s="316"/>
      <c r="F390" s="316">
        <v>2002</v>
      </c>
      <c r="G390" s="317">
        <v>10.213972602739728</v>
      </c>
      <c r="H390" s="316">
        <f t="shared" si="27"/>
        <v>9</v>
      </c>
      <c r="I390" s="316" t="str">
        <f t="shared" si="24"/>
        <v/>
      </c>
      <c r="J390" s="316" t="str">
        <f t="shared" si="28"/>
        <v/>
      </c>
      <c r="K390" s="316" t="str">
        <f t="shared" si="25"/>
        <v/>
      </c>
      <c r="L390" s="316" t="str">
        <f t="shared" si="26"/>
        <v/>
      </c>
      <c r="M390" s="316" t="str">
        <f t="shared" si="29"/>
        <v/>
      </c>
      <c r="N390" s="316" t="str">
        <f t="shared" si="30"/>
        <v/>
      </c>
      <c r="O390" s="316" t="str">
        <f t="shared" si="31"/>
        <v/>
      </c>
      <c r="P390" s="316" t="str">
        <f t="shared" si="32"/>
        <v/>
      </c>
      <c r="Q390" s="316">
        <f t="shared" si="33"/>
        <v>9</v>
      </c>
      <c r="R390" s="316" t="str">
        <f t="shared" si="34"/>
        <v/>
      </c>
      <c r="S390" s="316"/>
      <c r="T390" s="316"/>
      <c r="U390" s="317">
        <f t="shared" si="35"/>
        <v>9.8595976495246642</v>
      </c>
      <c r="V390" s="316"/>
      <c r="W390" s="316"/>
      <c r="X390" s="316"/>
      <c r="Y390" s="316"/>
      <c r="Z390" s="316"/>
      <c r="AA390" s="316"/>
      <c r="AB390" s="316"/>
    </row>
    <row r="391" spans="1:28" x14ac:dyDescent="0.4">
      <c r="A391" s="310"/>
      <c r="B391" s="310"/>
      <c r="C391" s="310"/>
      <c r="D391" s="703"/>
      <c r="E391" s="316"/>
      <c r="F391" s="316">
        <v>2003</v>
      </c>
      <c r="G391" s="317">
        <v>10.048356164383565</v>
      </c>
      <c r="H391" s="316">
        <f t="shared" si="27"/>
        <v>9</v>
      </c>
      <c r="I391" s="316" t="str">
        <f t="shared" si="24"/>
        <v/>
      </c>
      <c r="J391" s="316" t="str">
        <f t="shared" si="28"/>
        <v/>
      </c>
      <c r="K391" s="316" t="str">
        <f t="shared" si="25"/>
        <v/>
      </c>
      <c r="L391" s="316" t="str">
        <f t="shared" si="26"/>
        <v/>
      </c>
      <c r="M391" s="316" t="str">
        <f t="shared" si="29"/>
        <v/>
      </c>
      <c r="N391" s="316" t="str">
        <f t="shared" si="30"/>
        <v/>
      </c>
      <c r="O391" s="316" t="str">
        <f t="shared" si="31"/>
        <v/>
      </c>
      <c r="P391" s="316" t="str">
        <f t="shared" si="32"/>
        <v/>
      </c>
      <c r="Q391" s="316">
        <f t="shared" si="33"/>
        <v>9</v>
      </c>
      <c r="R391" s="316" t="str">
        <f t="shared" si="34"/>
        <v/>
      </c>
      <c r="S391" s="316"/>
      <c r="T391" s="316"/>
      <c r="U391" s="317">
        <f t="shared" si="35"/>
        <v>9.9378031289767215</v>
      </c>
      <c r="V391" s="316"/>
      <c r="W391" s="316"/>
      <c r="X391" s="316"/>
      <c r="Y391" s="316"/>
      <c r="Z391" s="316"/>
      <c r="AA391" s="316"/>
      <c r="AB391" s="316"/>
    </row>
    <row r="392" spans="1:28" x14ac:dyDescent="0.4">
      <c r="A392" s="310"/>
      <c r="B392" s="310"/>
      <c r="C392" s="310"/>
      <c r="D392" s="703"/>
      <c r="E392" s="316"/>
      <c r="F392" s="316">
        <v>2004</v>
      </c>
      <c r="G392" s="317">
        <v>10.219535519125678</v>
      </c>
      <c r="H392" s="316">
        <f t="shared" si="27"/>
        <v>9</v>
      </c>
      <c r="I392" s="316" t="str">
        <f t="shared" si="24"/>
        <v/>
      </c>
      <c r="J392" s="316" t="str">
        <f t="shared" si="28"/>
        <v/>
      </c>
      <c r="K392" s="316" t="str">
        <f t="shared" si="25"/>
        <v/>
      </c>
      <c r="L392" s="316" t="str">
        <f t="shared" si="26"/>
        <v/>
      </c>
      <c r="M392" s="316" t="str">
        <f t="shared" si="29"/>
        <v/>
      </c>
      <c r="N392" s="316" t="str">
        <f t="shared" si="30"/>
        <v/>
      </c>
      <c r="O392" s="316" t="str">
        <f t="shared" si="31"/>
        <v/>
      </c>
      <c r="P392" s="316" t="str">
        <f t="shared" si="32"/>
        <v/>
      </c>
      <c r="Q392" s="316">
        <f t="shared" si="33"/>
        <v>9</v>
      </c>
      <c r="R392" s="316" t="str">
        <f t="shared" si="34"/>
        <v/>
      </c>
      <c r="S392" s="316"/>
      <c r="T392" s="316"/>
      <c r="U392" s="317">
        <f t="shared" si="35"/>
        <v>10.018236132944082</v>
      </c>
      <c r="V392" s="316"/>
      <c r="W392" s="316"/>
      <c r="X392" s="316"/>
      <c r="Y392" s="316"/>
      <c r="Z392" s="316"/>
      <c r="AA392" s="316"/>
      <c r="AB392" s="316"/>
    </row>
    <row r="393" spans="1:28" x14ac:dyDescent="0.4">
      <c r="A393" s="310"/>
      <c r="B393" s="310"/>
      <c r="C393" s="310"/>
      <c r="D393" s="703"/>
      <c r="E393" s="316"/>
      <c r="F393" s="316">
        <v>2005</v>
      </c>
      <c r="G393" s="317">
        <v>10.279452054794533</v>
      </c>
      <c r="H393" s="316">
        <f t="shared" si="27"/>
        <v>10</v>
      </c>
      <c r="I393" s="316" t="str">
        <f t="shared" si="24"/>
        <v/>
      </c>
      <c r="J393" s="316" t="str">
        <f t="shared" si="28"/>
        <v/>
      </c>
      <c r="K393" s="316" t="str">
        <f t="shared" si="25"/>
        <v/>
      </c>
      <c r="L393" s="316" t="str">
        <f t="shared" si="26"/>
        <v/>
      </c>
      <c r="M393" s="316" t="str">
        <f t="shared" si="29"/>
        <v/>
      </c>
      <c r="N393" s="316" t="str">
        <f t="shared" si="30"/>
        <v/>
      </c>
      <c r="O393" s="316" t="str">
        <f t="shared" si="31"/>
        <v/>
      </c>
      <c r="P393" s="316" t="str">
        <f t="shared" si="32"/>
        <v/>
      </c>
      <c r="Q393" s="316" t="str">
        <f t="shared" si="33"/>
        <v/>
      </c>
      <c r="R393" s="316">
        <f t="shared" si="34"/>
        <v>10</v>
      </c>
      <c r="S393" s="316"/>
      <c r="T393" s="316"/>
      <c r="U393" s="317">
        <f t="shared" si="35"/>
        <v>10.02266079047833</v>
      </c>
      <c r="V393" s="316"/>
      <c r="W393" s="316"/>
      <c r="X393" s="316"/>
      <c r="Y393" s="316"/>
      <c r="Z393" s="316"/>
      <c r="AA393" s="316"/>
      <c r="AB393" s="316"/>
    </row>
    <row r="394" spans="1:28" x14ac:dyDescent="0.4">
      <c r="A394" s="310"/>
      <c r="B394" s="310"/>
      <c r="C394" s="310"/>
      <c r="D394" s="703"/>
      <c r="E394" s="316"/>
      <c r="F394" s="316">
        <v>2006</v>
      </c>
      <c r="G394" s="317">
        <v>10.45136986301369</v>
      </c>
      <c r="H394" s="316">
        <f t="shared" si="27"/>
        <v>10</v>
      </c>
      <c r="I394" s="316" t="str">
        <f t="shared" si="24"/>
        <v/>
      </c>
      <c r="J394" s="316" t="str">
        <f t="shared" si="28"/>
        <v/>
      </c>
      <c r="K394" s="316" t="str">
        <f t="shared" si="25"/>
        <v/>
      </c>
      <c r="L394" s="316" t="str">
        <f t="shared" si="26"/>
        <v/>
      </c>
      <c r="M394" s="316" t="str">
        <f t="shared" si="29"/>
        <v/>
      </c>
      <c r="N394" s="316" t="str">
        <f t="shared" si="30"/>
        <v/>
      </c>
      <c r="O394" s="316" t="str">
        <f t="shared" si="31"/>
        <v/>
      </c>
      <c r="P394" s="316" t="str">
        <f t="shared" si="32"/>
        <v/>
      </c>
      <c r="Q394" s="316" t="str">
        <f t="shared" si="33"/>
        <v/>
      </c>
      <c r="R394" s="316">
        <f t="shared" si="34"/>
        <v>10</v>
      </c>
      <c r="S394" s="316"/>
      <c r="T394" s="316"/>
      <c r="U394" s="317">
        <f t="shared" si="35"/>
        <v>10.143030017216857</v>
      </c>
      <c r="V394" s="316"/>
      <c r="W394" s="316"/>
      <c r="X394" s="316"/>
      <c r="Y394" s="316"/>
      <c r="Z394" s="316"/>
      <c r="AA394" s="316"/>
      <c r="AB394" s="316"/>
    </row>
    <row r="395" spans="1:28" x14ac:dyDescent="0.4">
      <c r="A395" s="310"/>
      <c r="B395" s="310"/>
      <c r="C395" s="310"/>
      <c r="D395" s="703"/>
      <c r="E395" s="316"/>
      <c r="F395" s="316">
        <v>2007</v>
      </c>
      <c r="G395" s="317">
        <v>10.619315068493144</v>
      </c>
      <c r="H395" s="316">
        <f t="shared" si="27"/>
        <v>10</v>
      </c>
      <c r="I395" s="316" t="str">
        <f t="shared" si="24"/>
        <v/>
      </c>
      <c r="J395" s="316" t="str">
        <f t="shared" si="28"/>
        <v/>
      </c>
      <c r="K395" s="316" t="str">
        <f t="shared" si="25"/>
        <v/>
      </c>
      <c r="L395" s="316" t="str">
        <f t="shared" si="26"/>
        <v/>
      </c>
      <c r="M395" s="316" t="str">
        <f t="shared" si="29"/>
        <v/>
      </c>
      <c r="N395" s="316" t="str">
        <f t="shared" si="30"/>
        <v/>
      </c>
      <c r="O395" s="316" t="str">
        <f t="shared" si="31"/>
        <v/>
      </c>
      <c r="P395" s="316" t="str">
        <f t="shared" si="32"/>
        <v/>
      </c>
      <c r="Q395" s="316" t="str">
        <f t="shared" si="33"/>
        <v/>
      </c>
      <c r="R395" s="316">
        <f t="shared" si="34"/>
        <v>10</v>
      </c>
      <c r="S395" s="316"/>
      <c r="T395" s="316"/>
      <c r="U395" s="317">
        <f t="shared" si="35"/>
        <v>10.168619058312748</v>
      </c>
      <c r="V395" s="316"/>
      <c r="W395" s="316"/>
      <c r="X395" s="316"/>
      <c r="Y395" s="316"/>
      <c r="Z395" s="316"/>
      <c r="AA395" s="316"/>
      <c r="AB395" s="316"/>
    </row>
    <row r="396" spans="1:28" x14ac:dyDescent="0.4">
      <c r="A396" s="310"/>
      <c r="B396" s="310"/>
      <c r="C396" s="310"/>
      <c r="D396" s="703"/>
      <c r="E396" s="316"/>
      <c r="F396" s="316">
        <v>2008</v>
      </c>
      <c r="G396" s="317">
        <v>9.6687158469945373</v>
      </c>
      <c r="H396" s="316">
        <f t="shared" si="27"/>
        <v>8</v>
      </c>
      <c r="I396" s="316" t="str">
        <f t="shared" si="24"/>
        <v/>
      </c>
      <c r="J396" s="316" t="str">
        <f t="shared" si="28"/>
        <v/>
      </c>
      <c r="K396" s="316" t="str">
        <f t="shared" si="25"/>
        <v/>
      </c>
      <c r="L396" s="316" t="str">
        <f t="shared" si="26"/>
        <v/>
      </c>
      <c r="M396" s="316" t="str">
        <f t="shared" si="29"/>
        <v/>
      </c>
      <c r="N396" s="316" t="str">
        <f t="shared" si="30"/>
        <v/>
      </c>
      <c r="O396" s="316" t="str">
        <f t="shared" si="31"/>
        <v/>
      </c>
      <c r="P396" s="316">
        <f t="shared" si="32"/>
        <v>8</v>
      </c>
      <c r="Q396" s="316" t="str">
        <f t="shared" si="33"/>
        <v/>
      </c>
      <c r="R396" s="316" t="str">
        <f t="shared" si="34"/>
        <v/>
      </c>
      <c r="S396" s="316"/>
      <c r="T396" s="316"/>
      <c r="U396" s="317">
        <f t="shared" si="35"/>
        <v>10.125490643012199</v>
      </c>
      <c r="V396" s="316"/>
      <c r="W396" s="316"/>
      <c r="X396" s="316"/>
      <c r="Y396" s="316"/>
      <c r="Z396" s="316"/>
      <c r="AA396" s="316"/>
      <c r="AB396" s="316"/>
    </row>
    <row r="397" spans="1:28" x14ac:dyDescent="0.4">
      <c r="A397" s="310"/>
      <c r="B397" s="310"/>
      <c r="C397" s="310"/>
      <c r="D397" s="703"/>
      <c r="E397" s="316"/>
      <c r="F397" s="316">
        <v>2009</v>
      </c>
      <c r="G397" s="317">
        <v>9.8602739726027355</v>
      </c>
      <c r="H397" s="316">
        <f t="shared" si="27"/>
        <v>9</v>
      </c>
      <c r="I397" s="316" t="str">
        <f t="shared" si="24"/>
        <v/>
      </c>
      <c r="J397" s="316" t="str">
        <f t="shared" si="28"/>
        <v/>
      </c>
      <c r="K397" s="316" t="str">
        <f t="shared" si="25"/>
        <v/>
      </c>
      <c r="L397" s="316" t="str">
        <f t="shared" si="26"/>
        <v/>
      </c>
      <c r="M397" s="316" t="str">
        <f t="shared" si="29"/>
        <v/>
      </c>
      <c r="N397" s="316" t="str">
        <f t="shared" si="30"/>
        <v/>
      </c>
      <c r="O397" s="316" t="str">
        <f t="shared" si="31"/>
        <v/>
      </c>
      <c r="P397" s="316" t="str">
        <f t="shared" si="32"/>
        <v/>
      </c>
      <c r="Q397" s="316">
        <f t="shared" si="33"/>
        <v>9</v>
      </c>
      <c r="R397" s="316" t="str">
        <f t="shared" si="34"/>
        <v/>
      </c>
      <c r="S397" s="316"/>
      <c r="T397" s="316"/>
      <c r="U397" s="317">
        <f t="shared" si="35"/>
        <v>10.092846807395762</v>
      </c>
      <c r="V397" s="316"/>
      <c r="W397" s="316"/>
      <c r="X397" s="316"/>
      <c r="Y397" s="316"/>
      <c r="Z397" s="316"/>
      <c r="AA397" s="316"/>
      <c r="AB397" s="316"/>
    </row>
    <row r="398" spans="1:28" x14ac:dyDescent="0.4">
      <c r="A398" s="310"/>
      <c r="B398" s="310"/>
      <c r="C398" s="310"/>
      <c r="D398" s="703"/>
      <c r="E398" s="316"/>
      <c r="F398" s="316">
        <v>2010</v>
      </c>
      <c r="G398" s="317">
        <v>8.7412328767123295</v>
      </c>
      <c r="H398" s="316">
        <f t="shared" si="27"/>
        <v>2</v>
      </c>
      <c r="I398" s="316" t="str">
        <f t="shared" si="24"/>
        <v/>
      </c>
      <c r="J398" s="316">
        <f t="shared" si="28"/>
        <v>2</v>
      </c>
      <c r="K398" s="316" t="str">
        <f t="shared" si="25"/>
        <v/>
      </c>
      <c r="L398" s="316" t="str">
        <f t="shared" si="26"/>
        <v/>
      </c>
      <c r="M398" s="316" t="str">
        <f t="shared" si="29"/>
        <v/>
      </c>
      <c r="N398" s="316" t="str">
        <f t="shared" si="30"/>
        <v/>
      </c>
      <c r="O398" s="316" t="str">
        <f t="shared" si="31"/>
        <v/>
      </c>
      <c r="P398" s="316" t="str">
        <f t="shared" si="32"/>
        <v/>
      </c>
      <c r="Q398" s="316" t="str">
        <f t="shared" si="33"/>
        <v/>
      </c>
      <c r="R398" s="316" t="str">
        <f t="shared" si="34"/>
        <v/>
      </c>
      <c r="S398" s="316"/>
      <c r="T398" s="316"/>
      <c r="U398" s="317">
        <f t="shared" si="35"/>
        <v>9.969879931132569</v>
      </c>
      <c r="V398" s="316"/>
      <c r="W398" s="316"/>
      <c r="X398" s="316"/>
      <c r="Y398" s="316"/>
      <c r="Z398" s="316"/>
      <c r="AA398" s="316"/>
      <c r="AB398" s="316"/>
    </row>
    <row r="399" spans="1:28" x14ac:dyDescent="0.4">
      <c r="A399" s="310"/>
      <c r="B399" s="310"/>
      <c r="C399" s="310"/>
      <c r="D399" s="703"/>
      <c r="E399" s="316"/>
      <c r="F399" s="316">
        <v>2011</v>
      </c>
      <c r="G399" s="317">
        <v>9.7707373271889431</v>
      </c>
      <c r="H399" s="316">
        <f t="shared" si="27"/>
        <v>8</v>
      </c>
      <c r="I399" s="316" t="str">
        <f t="shared" si="24"/>
        <v/>
      </c>
      <c r="J399" s="316" t="str">
        <f t="shared" si="28"/>
        <v/>
      </c>
      <c r="K399" s="316" t="str">
        <f t="shared" si="25"/>
        <v/>
      </c>
      <c r="L399" s="316" t="str">
        <f t="shared" si="26"/>
        <v/>
      </c>
      <c r="M399" s="316" t="str">
        <f t="shared" si="29"/>
        <v/>
      </c>
      <c r="N399" s="316" t="str">
        <f t="shared" si="30"/>
        <v/>
      </c>
      <c r="O399" s="316" t="str">
        <f t="shared" si="31"/>
        <v/>
      </c>
      <c r="P399" s="316">
        <f t="shared" si="32"/>
        <v>8</v>
      </c>
      <c r="Q399" s="316" t="str">
        <f t="shared" si="33"/>
        <v/>
      </c>
      <c r="R399" s="316" t="str">
        <f t="shared" si="34"/>
        <v/>
      </c>
      <c r="S399" s="316"/>
      <c r="T399" s="316"/>
      <c r="U399" s="317">
        <f t="shared" si="35"/>
        <v>9.9872961296048892</v>
      </c>
      <c r="V399" s="316"/>
      <c r="W399" s="316"/>
      <c r="X399" s="316"/>
      <c r="Y399" s="316"/>
      <c r="Z399" s="316"/>
      <c r="AA399" s="316"/>
      <c r="AB399" s="316"/>
    </row>
    <row r="400" spans="1:28" x14ac:dyDescent="0.4">
      <c r="A400" s="310"/>
      <c r="B400" s="310"/>
      <c r="C400" s="310"/>
      <c r="D400" s="703"/>
      <c r="E400" s="316"/>
      <c r="F400" s="316">
        <v>2012</v>
      </c>
      <c r="G400" s="317">
        <v>10.058525345622117</v>
      </c>
      <c r="H400" s="316">
        <f t="shared" si="27"/>
        <v>9</v>
      </c>
      <c r="I400" s="316" t="str">
        <f t="shared" si="24"/>
        <v/>
      </c>
      <c r="J400" s="316" t="str">
        <f t="shared" si="28"/>
        <v/>
      </c>
      <c r="K400" s="316" t="str">
        <f t="shared" si="25"/>
        <v/>
      </c>
      <c r="L400" s="316" t="str">
        <f t="shared" si="26"/>
        <v/>
      </c>
      <c r="M400" s="316" t="str">
        <f t="shared" si="29"/>
        <v/>
      </c>
      <c r="N400" s="316" t="str">
        <f t="shared" si="30"/>
        <v/>
      </c>
      <c r="O400" s="316" t="str">
        <f t="shared" si="31"/>
        <v/>
      </c>
      <c r="P400" s="316" t="str">
        <f t="shared" si="32"/>
        <v/>
      </c>
      <c r="Q400" s="316">
        <f t="shared" si="33"/>
        <v>9</v>
      </c>
      <c r="R400" s="316" t="str">
        <f t="shared" si="34"/>
        <v/>
      </c>
      <c r="S400" s="316"/>
      <c r="T400" s="316"/>
      <c r="U400" s="317">
        <f t="shared" si="35"/>
        <v>9.9717514038931263</v>
      </c>
      <c r="V400" s="316"/>
      <c r="W400" s="316"/>
      <c r="X400" s="316"/>
      <c r="Y400" s="316"/>
      <c r="Z400" s="316"/>
      <c r="AA400" s="316"/>
      <c r="AB400" s="316"/>
    </row>
    <row r="401" spans="1:28" x14ac:dyDescent="0.4">
      <c r="A401" s="310"/>
      <c r="B401" s="310"/>
      <c r="C401" s="310"/>
      <c r="D401" s="703"/>
      <c r="E401" s="316"/>
      <c r="F401" s="316">
        <v>2013</v>
      </c>
      <c r="G401" s="317">
        <v>10.260138248847925</v>
      </c>
      <c r="H401" s="316">
        <f t="shared" si="27"/>
        <v>10</v>
      </c>
      <c r="I401" s="316" t="str">
        <f t="shared" si="24"/>
        <v/>
      </c>
      <c r="J401" s="316" t="str">
        <f t="shared" si="28"/>
        <v/>
      </c>
      <c r="K401" s="316" t="str">
        <f t="shared" si="25"/>
        <v/>
      </c>
      <c r="L401" s="316" t="str">
        <f t="shared" si="26"/>
        <v/>
      </c>
      <c r="M401" s="316" t="str">
        <f t="shared" si="29"/>
        <v/>
      </c>
      <c r="N401" s="316" t="str">
        <f t="shared" si="30"/>
        <v/>
      </c>
      <c r="O401" s="316" t="str">
        <f t="shared" si="31"/>
        <v/>
      </c>
      <c r="P401" s="316" t="str">
        <f t="shared" si="32"/>
        <v/>
      </c>
      <c r="Q401" s="316" t="str">
        <f t="shared" si="33"/>
        <v/>
      </c>
      <c r="R401" s="316">
        <f t="shared" si="34"/>
        <v>10</v>
      </c>
      <c r="S401" s="316"/>
      <c r="T401" s="316"/>
      <c r="U401" s="317">
        <f t="shared" si="35"/>
        <v>9.9929296123395623</v>
      </c>
      <c r="V401" s="316"/>
      <c r="W401" s="316"/>
      <c r="X401" s="316"/>
      <c r="Y401" s="316"/>
      <c r="Z401" s="316"/>
      <c r="AA401" s="316"/>
      <c r="AB401" s="316"/>
    </row>
    <row r="402" spans="1:28" x14ac:dyDescent="0.4">
      <c r="A402" s="310"/>
      <c r="B402" s="310"/>
      <c r="C402" s="310"/>
      <c r="D402" s="703"/>
      <c r="E402" s="316"/>
      <c r="F402" s="316">
        <v>2014</v>
      </c>
      <c r="G402" s="317">
        <v>10.042857142857136</v>
      </c>
      <c r="H402" s="316">
        <f t="shared" si="27"/>
        <v>9</v>
      </c>
      <c r="I402" s="316" t="str">
        <f t="shared" si="24"/>
        <v/>
      </c>
      <c r="J402" s="316" t="str">
        <f t="shared" si="28"/>
        <v/>
      </c>
      <c r="K402" s="316" t="str">
        <f t="shared" si="25"/>
        <v/>
      </c>
      <c r="L402" s="316" t="str">
        <f t="shared" si="26"/>
        <v/>
      </c>
      <c r="M402" s="316" t="str">
        <f t="shared" si="29"/>
        <v/>
      </c>
      <c r="N402" s="316" t="str">
        <f t="shared" si="30"/>
        <v/>
      </c>
      <c r="O402" s="316" t="str">
        <f t="shared" si="31"/>
        <v/>
      </c>
      <c r="P402" s="316" t="str">
        <f t="shared" si="32"/>
        <v/>
      </c>
      <c r="Q402" s="316">
        <f t="shared" si="33"/>
        <v>9</v>
      </c>
      <c r="R402" s="316" t="str">
        <f t="shared" si="34"/>
        <v/>
      </c>
      <c r="S402" s="316"/>
      <c r="T402" s="316"/>
      <c r="U402" s="317">
        <f>AVERAGE(G393:G402)</f>
        <v>9.9752617747127079</v>
      </c>
      <c r="V402" s="316"/>
      <c r="W402" s="316"/>
      <c r="X402" s="316"/>
      <c r="Y402" s="316"/>
      <c r="Z402" s="316"/>
      <c r="AA402" s="316"/>
      <c r="AB402" s="316"/>
    </row>
    <row r="403" spans="1:28" x14ac:dyDescent="0.4">
      <c r="A403" s="310"/>
      <c r="B403" s="310"/>
      <c r="C403" s="310"/>
      <c r="D403" s="703"/>
      <c r="E403" s="316"/>
      <c r="F403" s="316">
        <v>2015</v>
      </c>
      <c r="G403" s="317">
        <v>9.5525345622119744</v>
      </c>
      <c r="H403" s="316">
        <f t="shared" si="27"/>
        <v>7</v>
      </c>
      <c r="I403" s="316" t="str">
        <f t="shared" si="24"/>
        <v/>
      </c>
      <c r="J403" s="316" t="str">
        <f t="shared" si="28"/>
        <v/>
      </c>
      <c r="K403" s="316" t="str">
        <f t="shared" si="25"/>
        <v/>
      </c>
      <c r="L403" s="316" t="str">
        <f t="shared" si="26"/>
        <v/>
      </c>
      <c r="M403" s="316" t="str">
        <f t="shared" si="29"/>
        <v/>
      </c>
      <c r="N403" s="316" t="str">
        <f t="shared" si="30"/>
        <v/>
      </c>
      <c r="O403" s="316">
        <f t="shared" si="31"/>
        <v>7</v>
      </c>
      <c r="P403" s="316" t="str">
        <f>IF($H403=8,8,"")</f>
        <v/>
      </c>
      <c r="Q403" s="316" t="str">
        <f t="shared" si="33"/>
        <v/>
      </c>
      <c r="R403" s="316" t="str">
        <f t="shared" si="34"/>
        <v/>
      </c>
      <c r="S403" s="316"/>
      <c r="T403" s="316"/>
      <c r="U403" s="317">
        <f>AVERAGE(G394:G403)</f>
        <v>9.9025700254544518</v>
      </c>
      <c r="V403" s="316"/>
      <c r="W403" s="316"/>
      <c r="X403" s="316"/>
      <c r="Y403" s="316"/>
      <c r="Z403" s="316"/>
      <c r="AA403" s="316"/>
      <c r="AB403" s="316"/>
    </row>
    <row r="404" spans="1:28" x14ac:dyDescent="0.4">
      <c r="A404" s="310"/>
      <c r="B404" s="310"/>
      <c r="C404" s="310"/>
      <c r="D404" s="703"/>
      <c r="E404" s="316"/>
      <c r="F404" s="316">
        <v>2016</v>
      </c>
      <c r="G404" s="317">
        <v>10.5426267281106</v>
      </c>
      <c r="H404" s="316">
        <f t="shared" si="27"/>
        <v>10</v>
      </c>
      <c r="I404" s="316" t="str">
        <f t="shared" si="24"/>
        <v/>
      </c>
      <c r="J404" s="316" t="str">
        <f t="shared" si="28"/>
        <v/>
      </c>
      <c r="K404" s="316" t="str">
        <f t="shared" si="25"/>
        <v/>
      </c>
      <c r="L404" s="316" t="str">
        <f t="shared" si="26"/>
        <v/>
      </c>
      <c r="M404" s="316" t="str">
        <f t="shared" si="29"/>
        <v/>
      </c>
      <c r="N404" s="316" t="str">
        <f t="shared" si="30"/>
        <v/>
      </c>
      <c r="O404" s="316" t="str">
        <f t="shared" si="31"/>
        <v/>
      </c>
      <c r="P404" s="316" t="str">
        <f t="shared" si="32"/>
        <v/>
      </c>
      <c r="Q404" s="316" t="str">
        <f t="shared" si="33"/>
        <v/>
      </c>
      <c r="R404" s="316">
        <f t="shared" si="34"/>
        <v>10</v>
      </c>
      <c r="S404" s="316"/>
      <c r="T404" s="316"/>
      <c r="U404" s="317">
        <f>AVERAGE(G395:G404)</f>
        <v>9.9116957119641445</v>
      </c>
      <c r="V404" s="316"/>
      <c r="W404" s="316"/>
      <c r="X404" s="316"/>
      <c r="Y404" s="316"/>
      <c r="Z404" s="316"/>
      <c r="AA404" s="316"/>
      <c r="AB404" s="316"/>
    </row>
    <row r="405" spans="1:28" x14ac:dyDescent="0.4">
      <c r="A405" s="310"/>
      <c r="B405" s="310"/>
      <c r="C405" s="310"/>
      <c r="D405" s="703"/>
      <c r="E405" s="316"/>
      <c r="F405" s="316">
        <v>2017</v>
      </c>
      <c r="G405" s="317">
        <v>10.38</v>
      </c>
      <c r="H405" s="316">
        <f t="shared" si="27"/>
        <v>10</v>
      </c>
      <c r="I405" s="316" t="str">
        <f t="shared" si="24"/>
        <v/>
      </c>
      <c r="J405" s="316" t="str">
        <f t="shared" si="28"/>
        <v/>
      </c>
      <c r="K405" s="316" t="str">
        <f t="shared" si="25"/>
        <v/>
      </c>
      <c r="L405" s="316" t="str">
        <f t="shared" si="26"/>
        <v/>
      </c>
      <c r="M405" s="316" t="str">
        <f t="shared" si="29"/>
        <v/>
      </c>
      <c r="N405" s="316" t="str">
        <f t="shared" si="30"/>
        <v/>
      </c>
      <c r="O405" s="316" t="str">
        <f t="shared" si="31"/>
        <v/>
      </c>
      <c r="P405" s="316" t="str">
        <f t="shared" si="32"/>
        <v/>
      </c>
      <c r="Q405" s="316" t="str">
        <f t="shared" si="33"/>
        <v/>
      </c>
      <c r="R405" s="316">
        <f t="shared" si="34"/>
        <v>10</v>
      </c>
      <c r="S405" s="316"/>
      <c r="T405" s="316"/>
      <c r="U405" s="317">
        <f>AVERAGE(G396:G405)</f>
        <v>9.8877642051148289</v>
      </c>
      <c r="V405" s="316"/>
      <c r="W405" s="316"/>
      <c r="X405" s="316"/>
      <c r="Y405" s="316"/>
      <c r="Z405" s="316"/>
      <c r="AA405" s="316"/>
      <c r="AB405" s="316"/>
    </row>
    <row r="406" spans="1:28" x14ac:dyDescent="0.4">
      <c r="A406" s="310"/>
      <c r="B406" s="310"/>
      <c r="C406" s="310"/>
      <c r="D406" s="703"/>
      <c r="E406" s="316"/>
      <c r="F406" s="316">
        <v>2018</v>
      </c>
      <c r="G406" s="317">
        <v>10.256221198156686</v>
      </c>
      <c r="H406" s="316">
        <f t="shared" si="27"/>
        <v>10</v>
      </c>
      <c r="I406" s="316" t="str">
        <f t="shared" si="24"/>
        <v/>
      </c>
      <c r="J406" s="316" t="str">
        <f t="shared" si="28"/>
        <v/>
      </c>
      <c r="K406" s="316" t="str">
        <f t="shared" si="25"/>
        <v/>
      </c>
      <c r="L406" s="316" t="str">
        <f t="shared" si="26"/>
        <v/>
      </c>
      <c r="M406" s="316" t="str">
        <f t="shared" si="29"/>
        <v/>
      </c>
      <c r="N406" s="316" t="str">
        <f t="shared" si="30"/>
        <v/>
      </c>
      <c r="O406" s="316" t="str">
        <f t="shared" si="31"/>
        <v/>
      </c>
      <c r="P406" s="316" t="str">
        <f t="shared" si="32"/>
        <v/>
      </c>
      <c r="Q406" s="316" t="str">
        <f t="shared" si="33"/>
        <v/>
      </c>
      <c r="R406" s="316">
        <f t="shared" si="34"/>
        <v>10</v>
      </c>
      <c r="S406" s="316"/>
      <c r="T406" s="316"/>
      <c r="U406" s="317">
        <f t="shared" ref="U406:U410" si="36">AVERAGE(G397:G406)</f>
        <v>9.9465147402310432</v>
      </c>
      <c r="V406" s="316"/>
      <c r="W406" s="316"/>
      <c r="X406" s="316"/>
      <c r="Y406" s="316"/>
      <c r="Z406" s="316"/>
      <c r="AA406" s="316"/>
      <c r="AB406" s="316"/>
    </row>
    <row r="407" spans="1:28" x14ac:dyDescent="0.4">
      <c r="A407" s="310"/>
      <c r="B407" s="310"/>
      <c r="C407" s="310"/>
      <c r="D407" s="703"/>
      <c r="E407" s="316"/>
      <c r="F407" s="316">
        <v>2019</v>
      </c>
      <c r="G407" s="317">
        <v>10.319354838709678</v>
      </c>
      <c r="H407" s="316">
        <f t="shared" si="27"/>
        <v>10</v>
      </c>
      <c r="I407" s="316" t="str">
        <f t="shared" si="24"/>
        <v/>
      </c>
      <c r="J407" s="316" t="str">
        <f t="shared" si="28"/>
        <v/>
      </c>
      <c r="K407" s="316" t="str">
        <f t="shared" si="25"/>
        <v/>
      </c>
      <c r="L407" s="316" t="str">
        <f t="shared" si="26"/>
        <v/>
      </c>
      <c r="M407" s="316" t="str">
        <f t="shared" si="29"/>
        <v/>
      </c>
      <c r="N407" s="316" t="str">
        <f t="shared" si="30"/>
        <v/>
      </c>
      <c r="O407" s="316" t="str">
        <f t="shared" si="31"/>
        <v/>
      </c>
      <c r="P407" s="316" t="str">
        <f t="shared" si="32"/>
        <v/>
      </c>
      <c r="Q407" s="316" t="str">
        <f t="shared" si="33"/>
        <v/>
      </c>
      <c r="R407" s="316">
        <f t="shared" si="34"/>
        <v>10</v>
      </c>
      <c r="S407" s="316"/>
      <c r="T407" s="316"/>
      <c r="U407" s="317">
        <f t="shared" si="36"/>
        <v>9.9924228268417377</v>
      </c>
      <c r="V407" s="316"/>
      <c r="W407" s="316"/>
      <c r="X407" s="316"/>
      <c r="Y407" s="316"/>
      <c r="Z407" s="316"/>
      <c r="AA407" s="316"/>
      <c r="AB407" s="316"/>
    </row>
    <row r="408" spans="1:28" x14ac:dyDescent="0.4">
      <c r="A408" s="310"/>
      <c r="B408" s="310"/>
      <c r="C408" s="310"/>
      <c r="D408" s="703"/>
      <c r="E408" s="316"/>
      <c r="F408" s="316">
        <v>2020</v>
      </c>
      <c r="G408" s="706">
        <v>10.24151994909799</v>
      </c>
      <c r="H408" s="316">
        <f t="shared" si="27"/>
        <v>10</v>
      </c>
      <c r="I408" s="316" t="str">
        <f t="shared" si="24"/>
        <v/>
      </c>
      <c r="J408" s="316" t="str">
        <f t="shared" si="28"/>
        <v/>
      </c>
      <c r="K408" s="316" t="str">
        <f t="shared" si="25"/>
        <v/>
      </c>
      <c r="L408" s="316" t="str">
        <f t="shared" si="26"/>
        <v/>
      </c>
      <c r="M408" s="316" t="str">
        <f t="shared" si="29"/>
        <v/>
      </c>
      <c r="N408" s="316" t="str">
        <f t="shared" si="30"/>
        <v/>
      </c>
      <c r="O408" s="316" t="str">
        <f t="shared" si="31"/>
        <v/>
      </c>
      <c r="P408" s="316" t="str">
        <f t="shared" si="32"/>
        <v/>
      </c>
      <c r="Q408" s="316" t="str">
        <f t="shared" si="33"/>
        <v/>
      </c>
      <c r="R408" s="316">
        <f t="shared" si="34"/>
        <v>10</v>
      </c>
      <c r="S408" s="316"/>
      <c r="T408" s="316"/>
      <c r="U408" s="317">
        <f t="shared" si="36"/>
        <v>10.142451534080305</v>
      </c>
      <c r="V408" s="316"/>
      <c r="W408" s="316"/>
      <c r="X408" s="316"/>
      <c r="Y408" s="316"/>
      <c r="Z408" s="316"/>
      <c r="AA408" s="316"/>
      <c r="AB408" s="316"/>
    </row>
    <row r="409" spans="1:28" x14ac:dyDescent="0.4">
      <c r="A409" s="310"/>
      <c r="B409" s="310"/>
      <c r="C409" s="310"/>
      <c r="D409" s="703"/>
      <c r="E409" s="316"/>
      <c r="F409" s="316">
        <v>2021</v>
      </c>
      <c r="G409" s="706">
        <v>10.484794520547945</v>
      </c>
      <c r="H409" s="316">
        <f t="shared" si="27"/>
        <v>10</v>
      </c>
      <c r="I409" s="316" t="str">
        <f t="shared" si="24"/>
        <v/>
      </c>
      <c r="J409" s="316" t="str">
        <f t="shared" si="28"/>
        <v/>
      </c>
      <c r="K409" s="316" t="str">
        <f t="shared" si="25"/>
        <v/>
      </c>
      <c r="L409" s="316" t="str">
        <f t="shared" si="26"/>
        <v/>
      </c>
      <c r="M409" s="316" t="str">
        <f t="shared" si="29"/>
        <v/>
      </c>
      <c r="N409" s="316" t="str">
        <f t="shared" si="30"/>
        <v/>
      </c>
      <c r="O409" s="316" t="str">
        <f t="shared" si="31"/>
        <v/>
      </c>
      <c r="P409" s="316" t="str">
        <f t="shared" si="32"/>
        <v/>
      </c>
      <c r="Q409" s="316" t="str">
        <f t="shared" si="33"/>
        <v/>
      </c>
      <c r="R409" s="316">
        <f t="shared" si="34"/>
        <v>10</v>
      </c>
      <c r="S409" s="316"/>
      <c r="T409" s="316"/>
      <c r="U409" s="317">
        <f t="shared" si="36"/>
        <v>10.213857253416206</v>
      </c>
      <c r="V409" s="316"/>
      <c r="W409" s="316"/>
      <c r="X409" s="316"/>
      <c r="Y409" s="316"/>
      <c r="Z409" s="316"/>
      <c r="AA409" s="316"/>
      <c r="AB409" s="316"/>
    </row>
    <row r="410" spans="1:28" x14ac:dyDescent="0.4">
      <c r="A410" s="310"/>
      <c r="B410" s="310"/>
      <c r="C410" s="310"/>
      <c r="D410" s="703"/>
      <c r="E410" s="316"/>
      <c r="F410" s="316">
        <v>2022</v>
      </c>
      <c r="G410" s="706">
        <v>10.78</v>
      </c>
      <c r="H410" s="316">
        <f t="shared" si="27"/>
        <v>10</v>
      </c>
      <c r="I410" s="316" t="str">
        <f t="shared" si="24"/>
        <v/>
      </c>
      <c r="J410" s="316" t="str">
        <f t="shared" si="28"/>
        <v/>
      </c>
      <c r="K410" s="316" t="str">
        <f t="shared" si="25"/>
        <v/>
      </c>
      <c r="L410" s="316" t="str">
        <f t="shared" si="26"/>
        <v/>
      </c>
      <c r="M410" s="316" t="str">
        <f t="shared" si="29"/>
        <v/>
      </c>
      <c r="N410" s="316" t="str">
        <f t="shared" si="30"/>
        <v/>
      </c>
      <c r="O410" s="316" t="str">
        <f t="shared" si="31"/>
        <v/>
      </c>
      <c r="P410" s="316" t="str">
        <f t="shared" si="32"/>
        <v/>
      </c>
      <c r="Q410" s="316" t="str">
        <f t="shared" si="33"/>
        <v/>
      </c>
      <c r="R410" s="316">
        <f t="shared" si="34"/>
        <v>10</v>
      </c>
      <c r="S410" s="316"/>
      <c r="T410" s="316"/>
      <c r="U410" s="317">
        <f t="shared" si="36"/>
        <v>10.286004718853995</v>
      </c>
      <c r="V410" s="316"/>
      <c r="W410" s="316"/>
      <c r="X410" s="316"/>
      <c r="Y410" s="316"/>
      <c r="Z410" s="316"/>
      <c r="AA410" s="316"/>
      <c r="AB410" s="316"/>
    </row>
    <row r="411" spans="1:28" x14ac:dyDescent="0.4">
      <c r="A411" s="310"/>
      <c r="B411" s="310"/>
      <c r="C411" s="310"/>
      <c r="D411" s="703"/>
      <c r="E411" s="316"/>
      <c r="F411" s="316">
        <v>2023</v>
      </c>
      <c r="G411" s="317">
        <v>11.097123287671231</v>
      </c>
      <c r="H411" s="316">
        <f t="shared" si="27"/>
        <v>10</v>
      </c>
      <c r="I411" s="316" t="str">
        <f t="shared" si="24"/>
        <v/>
      </c>
      <c r="J411" s="316" t="str">
        <f t="shared" si="28"/>
        <v/>
      </c>
      <c r="K411" s="316" t="str">
        <f t="shared" si="25"/>
        <v/>
      </c>
      <c r="L411" s="316" t="str">
        <f t="shared" si="26"/>
        <v/>
      </c>
      <c r="M411" s="316" t="str">
        <f t="shared" si="29"/>
        <v/>
      </c>
      <c r="N411" s="316" t="str">
        <f t="shared" si="30"/>
        <v/>
      </c>
      <c r="O411" s="316" t="str">
        <f t="shared" si="31"/>
        <v/>
      </c>
      <c r="P411" s="316" t="str">
        <f t="shared" si="32"/>
        <v/>
      </c>
      <c r="Q411" s="316" t="str">
        <f t="shared" si="33"/>
        <v/>
      </c>
      <c r="R411" s="316">
        <f>IF($H411=10,10,"")</f>
        <v>10</v>
      </c>
      <c r="S411" s="316"/>
      <c r="T411" s="316"/>
      <c r="U411" s="317">
        <f>AVERAGE(G402:G411)</f>
        <v>10.369703222736325</v>
      </c>
      <c r="V411" s="316"/>
      <c r="W411" s="316"/>
      <c r="X411" s="316"/>
      <c r="Y411" s="316"/>
      <c r="Z411" s="316"/>
      <c r="AA411" s="316"/>
      <c r="AB411" s="316"/>
    </row>
    <row r="412" spans="1:28" x14ac:dyDescent="0.4">
      <c r="A412" s="310"/>
      <c r="B412" s="310"/>
      <c r="C412" s="310"/>
      <c r="D412" s="703"/>
      <c r="E412" s="316"/>
      <c r="F412" s="316">
        <v>2024</v>
      </c>
      <c r="G412" s="317">
        <v>10.521584699453554</v>
      </c>
      <c r="H412" s="316">
        <f t="shared" si="27"/>
        <v>10</v>
      </c>
      <c r="I412" s="316" t="str">
        <f t="shared" si="24"/>
        <v/>
      </c>
      <c r="J412" s="316" t="str">
        <f t="shared" si="28"/>
        <v/>
      </c>
      <c r="K412" s="316" t="str">
        <f t="shared" si="25"/>
        <v/>
      </c>
      <c r="L412" s="316" t="str">
        <f t="shared" si="26"/>
        <v/>
      </c>
      <c r="M412" s="316" t="str">
        <f t="shared" si="29"/>
        <v/>
      </c>
      <c r="N412" s="316" t="str">
        <f t="shared" si="30"/>
        <v/>
      </c>
      <c r="O412" s="316" t="str">
        <f t="shared" si="31"/>
        <v/>
      </c>
      <c r="P412" s="316" t="str">
        <f t="shared" si="32"/>
        <v/>
      </c>
      <c r="Q412" s="316" t="str">
        <f t="shared" si="33"/>
        <v/>
      </c>
      <c r="R412" s="316">
        <f>IF($H412=10,10,"")</f>
        <v>10</v>
      </c>
      <c r="S412" s="316"/>
      <c r="T412" s="316"/>
      <c r="U412" s="317">
        <f>AVERAGE(G403:G412)</f>
        <v>10.417575978395966</v>
      </c>
      <c r="V412" s="316"/>
      <c r="W412" s="316"/>
      <c r="X412" s="316"/>
      <c r="Y412" s="316"/>
      <c r="Z412" s="316"/>
      <c r="AA412" s="316"/>
      <c r="AB412" s="316"/>
    </row>
    <row r="413" spans="1:28" x14ac:dyDescent="0.4">
      <c r="A413" s="310"/>
      <c r="B413" s="310"/>
      <c r="C413" s="310"/>
      <c r="D413" s="703"/>
      <c r="E413" s="316"/>
      <c r="F413" s="316">
        <v>2025</v>
      </c>
      <c r="G413" s="317">
        <v>11.009178082191777</v>
      </c>
      <c r="H413" s="316">
        <f t="shared" si="27"/>
        <v>10</v>
      </c>
      <c r="I413" s="316" t="str">
        <f>IF($H413=1,1,"")</f>
        <v/>
      </c>
      <c r="J413" s="316" t="str">
        <f t="shared" si="28"/>
        <v/>
      </c>
      <c r="K413" s="316" t="str">
        <f t="shared" si="25"/>
        <v/>
      </c>
      <c r="L413" s="316" t="str">
        <f t="shared" si="26"/>
        <v/>
      </c>
      <c r="M413" s="316" t="str">
        <f t="shared" si="29"/>
        <v/>
      </c>
      <c r="N413" s="316" t="str">
        <f t="shared" si="30"/>
        <v/>
      </c>
      <c r="O413" s="316" t="str">
        <f t="shared" si="31"/>
        <v/>
      </c>
      <c r="P413" s="316" t="str">
        <f t="shared" si="32"/>
        <v/>
      </c>
      <c r="Q413" s="316" t="str">
        <f t="shared" si="33"/>
        <v/>
      </c>
      <c r="R413" s="316">
        <f>IF($H413=10,10,"")</f>
        <v>10</v>
      </c>
      <c r="S413" s="316"/>
      <c r="T413" s="316"/>
      <c r="U413" s="317">
        <f>AVERAGE(G404:G413)</f>
        <v>10.563240330393947</v>
      </c>
      <c r="V413" s="316"/>
      <c r="W413" s="316"/>
      <c r="X413" s="316"/>
      <c r="Y413" s="316"/>
      <c r="Z413" s="316"/>
      <c r="AA413" s="316"/>
      <c r="AB413" s="316"/>
    </row>
    <row r="414" spans="1:28" x14ac:dyDescent="0.4">
      <c r="C414" s="590"/>
      <c r="D414" s="703"/>
      <c r="E414" s="316"/>
      <c r="F414" s="316"/>
      <c r="G414" s="316"/>
      <c r="H414" s="317"/>
      <c r="I414" s="316"/>
      <c r="J414" s="316"/>
      <c r="K414" s="316"/>
      <c r="L414" s="316"/>
      <c r="M414" s="316"/>
      <c r="N414" s="316"/>
      <c r="O414" s="316"/>
      <c r="P414" s="316"/>
      <c r="Q414" s="316"/>
      <c r="R414" s="316"/>
      <c r="S414" s="316"/>
      <c r="T414" s="316"/>
      <c r="U414" s="316"/>
      <c r="V414" s="316"/>
      <c r="W414" s="316"/>
      <c r="X414" s="316"/>
      <c r="Y414" s="316"/>
      <c r="Z414" s="316"/>
      <c r="AA414" s="316"/>
      <c r="AB414" s="316"/>
    </row>
    <row r="415" spans="1:28" x14ac:dyDescent="0.4">
      <c r="C415" s="590"/>
      <c r="D415" s="703"/>
      <c r="E415" s="316"/>
      <c r="F415" s="316" t="s">
        <v>227</v>
      </c>
      <c r="G415" s="317">
        <f>MIN(G232:G413)</f>
        <v>7.3461643835616446</v>
      </c>
      <c r="H415" s="316">
        <v>1</v>
      </c>
      <c r="I415" s="316"/>
      <c r="J415" s="316"/>
      <c r="K415" s="316"/>
      <c r="L415" s="316"/>
      <c r="M415" s="316"/>
      <c r="N415" s="316"/>
      <c r="O415" s="316"/>
      <c r="P415" s="316"/>
      <c r="Q415" s="316"/>
      <c r="R415" s="316"/>
      <c r="S415" s="316"/>
      <c r="T415" s="316"/>
      <c r="U415" s="316"/>
      <c r="V415" s="316"/>
      <c r="W415" s="316"/>
      <c r="X415" s="316"/>
      <c r="Y415" s="316"/>
      <c r="Z415" s="316"/>
      <c r="AA415" s="316"/>
      <c r="AB415" s="316"/>
    </row>
    <row r="416" spans="1:28" x14ac:dyDescent="0.4">
      <c r="C416" s="590"/>
      <c r="D416" s="703"/>
      <c r="E416" s="316"/>
      <c r="F416" s="316"/>
      <c r="G416" s="317">
        <f>_xlfn.PERCENTILE.INC($G$232:$G$413,0.1)</f>
        <v>8.592428571428572</v>
      </c>
      <c r="H416" s="316">
        <v>2</v>
      </c>
      <c r="I416" s="316"/>
      <c r="J416" s="316"/>
      <c r="K416" s="316"/>
      <c r="L416" s="316"/>
      <c r="M416" s="316"/>
      <c r="N416" s="316"/>
      <c r="O416" s="316"/>
      <c r="P416" s="316"/>
      <c r="Q416" s="316"/>
      <c r="R416" s="316"/>
      <c r="S416" s="316"/>
      <c r="T416" s="316"/>
      <c r="U416" s="316"/>
      <c r="V416" s="316"/>
      <c r="W416" s="316"/>
      <c r="X416" s="316"/>
      <c r="Y416" s="316"/>
      <c r="Z416" s="316"/>
      <c r="AA416" s="316"/>
      <c r="AB416" s="316"/>
    </row>
    <row r="417" spans="3:28" x14ac:dyDescent="0.4">
      <c r="C417" s="590"/>
      <c r="D417" s="703"/>
      <c r="E417" s="316"/>
      <c r="F417" s="316"/>
      <c r="G417" s="317">
        <f>_xlfn.PERCENTILE.INC($G$232:$G$413,0.2)</f>
        <v>8.8389863013698662</v>
      </c>
      <c r="H417" s="316">
        <v>3</v>
      </c>
      <c r="I417" s="316"/>
      <c r="J417" s="316"/>
      <c r="K417" s="316"/>
      <c r="L417" s="316"/>
      <c r="M417" s="316"/>
      <c r="N417" s="316"/>
      <c r="O417" s="316"/>
      <c r="P417" s="316"/>
      <c r="Q417" s="316"/>
      <c r="R417" s="316"/>
      <c r="S417" s="316"/>
      <c r="T417" s="316"/>
      <c r="U417" s="316"/>
      <c r="V417" s="316"/>
      <c r="W417" s="316"/>
      <c r="X417" s="316"/>
      <c r="Y417" s="316"/>
      <c r="Z417" s="316"/>
      <c r="AA417" s="316"/>
      <c r="AB417" s="316"/>
    </row>
    <row r="418" spans="3:28" x14ac:dyDescent="0.4">
      <c r="C418" s="590"/>
      <c r="D418" s="703"/>
      <c r="E418" s="316"/>
      <c r="F418" s="316"/>
      <c r="G418" s="317">
        <f>_xlfn.PERCENTILE.INC($G$232:$G$413,0.3)</f>
        <v>8.9685698103266631</v>
      </c>
      <c r="H418" s="316">
        <v>4</v>
      </c>
      <c r="I418" s="316"/>
      <c r="J418" s="316"/>
      <c r="K418" s="316"/>
      <c r="L418" s="316"/>
      <c r="M418" s="316"/>
      <c r="N418" s="316"/>
      <c r="O418" s="316"/>
      <c r="P418" s="316"/>
      <c r="Q418" s="316"/>
      <c r="R418" s="316"/>
      <c r="S418" s="316"/>
      <c r="T418" s="316"/>
      <c r="U418" s="316"/>
      <c r="V418" s="316"/>
      <c r="W418" s="316"/>
      <c r="X418" s="316"/>
      <c r="Y418" s="316"/>
      <c r="Z418" s="316"/>
      <c r="AA418" s="316"/>
      <c r="AB418" s="316"/>
    </row>
    <row r="419" spans="3:28" x14ac:dyDescent="0.4">
      <c r="C419" s="590"/>
      <c r="D419" s="703"/>
      <c r="E419" s="316"/>
      <c r="F419" s="316"/>
      <c r="G419" s="317">
        <f>_xlfn.PERCENTILE.INC($G$232:$G$413,0.4)</f>
        <v>9.1113271951493324</v>
      </c>
      <c r="H419" s="316">
        <v>5</v>
      </c>
      <c r="I419" s="316"/>
      <c r="J419" s="316"/>
      <c r="K419" s="316"/>
      <c r="L419" s="316"/>
      <c r="M419" s="316"/>
      <c r="N419" s="316"/>
      <c r="O419" s="316"/>
      <c r="P419" s="316"/>
      <c r="Q419" s="316"/>
      <c r="R419" s="316"/>
      <c r="S419" s="316"/>
      <c r="T419" s="316"/>
      <c r="U419" s="316"/>
      <c r="V419" s="316"/>
      <c r="W419" s="316"/>
      <c r="X419" s="316"/>
      <c r="Y419" s="316"/>
      <c r="Z419" s="316"/>
      <c r="AA419" s="316"/>
      <c r="AB419" s="316"/>
    </row>
    <row r="420" spans="3:28" x14ac:dyDescent="0.4">
      <c r="C420" s="590"/>
      <c r="D420" s="703"/>
      <c r="E420" s="316"/>
      <c r="F420" s="316"/>
      <c r="G420" s="317">
        <f>_xlfn.PERCENTILE.INC($G$232:$G$413,0.5)</f>
        <v>9.2415649932259534</v>
      </c>
      <c r="H420" s="316">
        <v>6</v>
      </c>
      <c r="I420" s="316"/>
      <c r="J420" s="316"/>
      <c r="K420" s="316"/>
      <c r="L420" s="316"/>
      <c r="M420" s="316"/>
      <c r="N420" s="316"/>
      <c r="O420" s="316"/>
      <c r="P420" s="316"/>
      <c r="Q420" s="316"/>
      <c r="R420" s="316"/>
      <c r="S420" s="316"/>
      <c r="T420" s="316"/>
      <c r="U420" s="316"/>
      <c r="V420" s="316"/>
      <c r="W420" s="316"/>
      <c r="X420" s="316"/>
      <c r="Y420" s="316"/>
      <c r="Z420" s="316"/>
      <c r="AA420" s="316"/>
      <c r="AB420" s="316"/>
    </row>
    <row r="421" spans="3:28" x14ac:dyDescent="0.4">
      <c r="C421" s="590"/>
      <c r="D421" s="703"/>
      <c r="E421" s="316"/>
      <c r="F421" s="316"/>
      <c r="G421" s="317">
        <f>_xlfn.PERCENTILE.INC($G$232:$G$413,0.6)</f>
        <v>9.4090136986301349</v>
      </c>
      <c r="H421" s="316">
        <v>7</v>
      </c>
      <c r="I421" s="316"/>
      <c r="J421" s="316"/>
      <c r="K421" s="316"/>
      <c r="L421" s="316"/>
      <c r="M421" s="316"/>
      <c r="N421" s="316"/>
      <c r="O421" s="316"/>
      <c r="P421" s="316"/>
      <c r="Q421" s="316"/>
      <c r="R421" s="316"/>
      <c r="S421" s="316"/>
      <c r="T421" s="316"/>
      <c r="U421" s="316"/>
      <c r="V421" s="316"/>
      <c r="W421" s="316"/>
      <c r="X421" s="316"/>
      <c r="Y421" s="316"/>
      <c r="Z421" s="316"/>
      <c r="AA421" s="316"/>
      <c r="AB421" s="316"/>
    </row>
    <row r="422" spans="3:28" x14ac:dyDescent="0.4">
      <c r="C422" s="590"/>
      <c r="D422" s="703"/>
      <c r="E422" s="316"/>
      <c r="F422" s="316"/>
      <c r="G422" s="317">
        <f>_xlfn.PERCENTILE.INC($G$232:$G$413,0.7)</f>
        <v>9.5635442612942612</v>
      </c>
      <c r="H422" s="316">
        <v>8</v>
      </c>
      <c r="I422" s="316"/>
      <c r="J422" s="316"/>
      <c r="K422" s="316"/>
      <c r="L422" s="316"/>
      <c r="M422" s="316"/>
      <c r="N422" s="316"/>
      <c r="O422" s="316"/>
      <c r="P422" s="316"/>
      <c r="Q422" s="316"/>
      <c r="R422" s="316"/>
      <c r="S422" s="316"/>
      <c r="T422" s="316"/>
      <c r="U422" s="316"/>
      <c r="V422" s="316"/>
      <c r="W422" s="316"/>
      <c r="X422" s="316"/>
      <c r="Y422" s="316"/>
      <c r="Z422" s="316"/>
      <c r="AA422" s="316"/>
      <c r="AB422" s="316"/>
    </row>
    <row r="423" spans="3:28" x14ac:dyDescent="0.4">
      <c r="C423" s="590"/>
      <c r="D423" s="703"/>
      <c r="E423" s="316"/>
      <c r="F423" s="316"/>
      <c r="G423" s="317">
        <f>_xlfn.PERCENTILE.INC($G$232:$G$413,0.8)</f>
        <v>9.7883392462597119</v>
      </c>
      <c r="H423" s="316">
        <v>9</v>
      </c>
      <c r="I423" s="316"/>
      <c r="J423" s="316"/>
      <c r="K423" s="316"/>
      <c r="L423" s="316"/>
      <c r="M423" s="316"/>
      <c r="N423" s="316"/>
      <c r="O423" s="316"/>
      <c r="P423" s="316"/>
      <c r="Q423" s="316"/>
      <c r="R423" s="316"/>
      <c r="S423" s="316"/>
      <c r="T423" s="316"/>
      <c r="U423" s="316"/>
      <c r="V423" s="316"/>
      <c r="W423" s="316"/>
      <c r="X423" s="316"/>
      <c r="Y423" s="316"/>
      <c r="Z423" s="316"/>
      <c r="AA423" s="316"/>
      <c r="AB423" s="316"/>
    </row>
    <row r="424" spans="3:28" x14ac:dyDescent="0.4">
      <c r="C424" s="590"/>
      <c r="D424" s="703"/>
      <c r="E424" s="316"/>
      <c r="F424" s="316"/>
      <c r="G424" s="317">
        <f>_xlfn.PERCENTILE.INC($G$232:$G$413,0.9)</f>
        <v>10.234739726027399</v>
      </c>
      <c r="H424" s="316">
        <v>10</v>
      </c>
      <c r="I424" s="316"/>
      <c r="J424" s="316"/>
      <c r="K424" s="316"/>
      <c r="L424" s="316"/>
      <c r="M424" s="316"/>
      <c r="N424" s="316"/>
      <c r="O424" s="316"/>
      <c r="P424" s="316"/>
      <c r="Q424" s="316"/>
      <c r="R424" s="316"/>
      <c r="S424" s="316"/>
      <c r="T424" s="316"/>
      <c r="U424" s="316"/>
      <c r="V424" s="316"/>
      <c r="W424" s="316"/>
      <c r="X424" s="316"/>
      <c r="Y424" s="316"/>
      <c r="Z424" s="316"/>
    </row>
    <row r="425" spans="3:28" x14ac:dyDescent="0.4">
      <c r="C425" s="590"/>
      <c r="D425" s="703"/>
      <c r="E425" s="316"/>
      <c r="F425" s="316" t="s">
        <v>228</v>
      </c>
      <c r="G425" s="317">
        <f>MAX(G232:G413)</f>
        <v>11.097123287671231</v>
      </c>
      <c r="H425" s="316"/>
      <c r="I425" s="316" t="s">
        <v>229</v>
      </c>
      <c r="J425" s="316"/>
      <c r="K425" s="316"/>
      <c r="L425" s="316"/>
      <c r="M425" s="316"/>
      <c r="N425" s="316"/>
      <c r="O425" s="316"/>
      <c r="P425" s="316"/>
      <c r="Q425" s="316"/>
      <c r="R425" s="316"/>
      <c r="S425" s="316"/>
      <c r="T425" s="316"/>
      <c r="U425" s="316"/>
      <c r="V425" s="316"/>
      <c r="W425" s="316"/>
      <c r="X425" s="316"/>
      <c r="Y425" s="316"/>
      <c r="Z425" s="316"/>
    </row>
    <row r="426" spans="3:28" x14ac:dyDescent="0.4">
      <c r="C426" s="590"/>
      <c r="D426" s="703"/>
      <c r="E426" s="316"/>
      <c r="F426" s="316"/>
      <c r="G426" s="316"/>
      <c r="H426" s="317"/>
      <c r="I426" s="316"/>
      <c r="J426" s="316"/>
      <c r="K426" s="316"/>
      <c r="L426" s="316"/>
      <c r="M426" s="316"/>
      <c r="N426" s="316"/>
      <c r="O426" s="316"/>
      <c r="P426" s="316"/>
      <c r="Q426" s="316"/>
      <c r="R426" s="316"/>
      <c r="S426" s="316"/>
      <c r="T426" s="316"/>
      <c r="U426" s="316"/>
      <c r="V426" s="316"/>
      <c r="W426" s="316"/>
      <c r="X426" s="316"/>
      <c r="Y426" s="316"/>
      <c r="Z426" s="316"/>
    </row>
    <row r="427" spans="3:28" x14ac:dyDescent="0.4">
      <c r="C427" s="590"/>
      <c r="D427" s="703"/>
      <c r="E427" s="316"/>
      <c r="F427" s="316"/>
      <c r="G427" s="316"/>
      <c r="H427" s="316"/>
      <c r="I427" s="316"/>
      <c r="J427" s="316"/>
      <c r="K427" s="316"/>
      <c r="L427" s="316"/>
      <c r="M427" s="316"/>
      <c r="N427" s="316"/>
      <c r="O427" s="316"/>
      <c r="P427" s="316"/>
      <c r="Q427" s="316"/>
      <c r="R427" s="316"/>
      <c r="S427" s="316"/>
      <c r="T427" s="316"/>
      <c r="U427" s="316"/>
      <c r="V427" s="316"/>
      <c r="W427" s="316"/>
      <c r="X427" s="316"/>
      <c r="Y427" s="316"/>
      <c r="Z427" s="316"/>
    </row>
    <row r="428" spans="3:28" x14ac:dyDescent="0.4">
      <c r="C428" s="590"/>
      <c r="D428" s="703"/>
      <c r="E428" s="316"/>
      <c r="F428" s="316"/>
      <c r="G428" s="316"/>
      <c r="H428" s="316"/>
      <c r="I428" s="316"/>
      <c r="J428" s="316"/>
      <c r="K428" s="316"/>
      <c r="L428" s="316"/>
      <c r="M428" s="316"/>
      <c r="N428" s="316"/>
      <c r="O428" s="316"/>
      <c r="P428" s="316"/>
      <c r="Q428" s="316"/>
      <c r="R428" s="316"/>
      <c r="S428" s="316"/>
      <c r="T428" s="316"/>
      <c r="U428" s="316"/>
      <c r="V428" s="316"/>
      <c r="W428" s="316"/>
      <c r="X428" s="316"/>
      <c r="Y428" s="316"/>
      <c r="Z428" s="316"/>
    </row>
    <row r="429" spans="3:28" x14ac:dyDescent="0.4">
      <c r="C429" s="590"/>
      <c r="D429" s="703"/>
      <c r="E429" s="316"/>
      <c r="F429" s="316"/>
      <c r="G429" s="316"/>
      <c r="H429" s="317"/>
      <c r="I429" s="316"/>
      <c r="J429" s="316"/>
      <c r="K429" s="316"/>
      <c r="L429" s="316"/>
      <c r="M429" s="316"/>
      <c r="N429" s="316"/>
      <c r="O429" s="316"/>
      <c r="P429" s="316"/>
      <c r="Q429" s="316"/>
      <c r="R429" s="316"/>
      <c r="S429" s="316"/>
      <c r="T429" s="316"/>
      <c r="U429" s="316"/>
      <c r="V429" s="316"/>
      <c r="W429" s="316"/>
      <c r="X429" s="316"/>
      <c r="Y429" s="316"/>
      <c r="Z429" s="316"/>
    </row>
    <row r="430" spans="3:28" x14ac:dyDescent="0.4">
      <c r="C430" s="590"/>
      <c r="D430" s="703"/>
      <c r="E430" s="316"/>
      <c r="F430" s="316"/>
      <c r="G430" s="316"/>
      <c r="H430" s="317"/>
      <c r="I430" s="316"/>
      <c r="J430" s="316"/>
      <c r="K430" s="316"/>
      <c r="L430" s="316"/>
      <c r="M430" s="316"/>
      <c r="N430" s="316"/>
      <c r="O430" s="316"/>
      <c r="P430" s="316"/>
      <c r="Q430" s="316"/>
      <c r="R430" s="316"/>
      <c r="S430" s="316"/>
      <c r="T430" s="316"/>
      <c r="U430" s="316"/>
      <c r="V430" s="316"/>
      <c r="W430" s="316"/>
      <c r="X430" s="316"/>
      <c r="Y430" s="316"/>
      <c r="Z430" s="316"/>
    </row>
    <row r="431" spans="3:28" x14ac:dyDescent="0.4">
      <c r="C431" s="590"/>
      <c r="D431" s="703"/>
      <c r="E431" s="316"/>
      <c r="F431" s="316"/>
      <c r="G431" s="316"/>
      <c r="H431" s="317"/>
      <c r="I431" s="316"/>
      <c r="J431" s="316"/>
      <c r="K431" s="316"/>
      <c r="L431" s="316"/>
      <c r="M431" s="316"/>
      <c r="N431" s="316"/>
      <c r="O431" s="316"/>
      <c r="P431" s="316"/>
      <c r="Q431" s="316"/>
      <c r="R431" s="316"/>
      <c r="S431" s="316"/>
      <c r="T431" s="316"/>
      <c r="U431" s="316"/>
      <c r="V431" s="316"/>
      <c r="W431" s="316"/>
      <c r="X431" s="316"/>
      <c r="Y431" s="316"/>
      <c r="Z431" s="316"/>
    </row>
    <row r="432" spans="3:28" x14ac:dyDescent="0.4">
      <c r="C432" s="590"/>
      <c r="D432" s="703"/>
      <c r="E432" s="316"/>
      <c r="F432" s="316"/>
      <c r="G432" s="316"/>
      <c r="H432" s="317"/>
      <c r="I432" s="316"/>
      <c r="J432" s="316"/>
      <c r="K432" s="316"/>
      <c r="L432" s="316"/>
      <c r="M432" s="316"/>
      <c r="N432" s="316"/>
      <c r="O432" s="316"/>
      <c r="P432" s="316"/>
      <c r="Q432" s="316"/>
      <c r="R432" s="316"/>
      <c r="S432" s="316"/>
      <c r="T432" s="316"/>
      <c r="U432" s="316"/>
      <c r="V432" s="316"/>
      <c r="W432" s="316"/>
      <c r="X432" s="316"/>
      <c r="Y432" s="316"/>
      <c r="Z432" s="316"/>
    </row>
    <row r="433" spans="3:26" x14ac:dyDescent="0.4">
      <c r="C433" s="590"/>
      <c r="D433" s="703"/>
      <c r="E433" s="316"/>
      <c r="F433" s="316"/>
      <c r="G433" s="316"/>
      <c r="H433" s="317"/>
      <c r="I433" s="316"/>
      <c r="J433" s="316"/>
      <c r="K433" s="316"/>
      <c r="L433" s="316"/>
      <c r="M433" s="316"/>
      <c r="N433" s="316"/>
      <c r="O433" s="316"/>
      <c r="P433" s="316"/>
      <c r="Q433" s="316"/>
      <c r="R433" s="316"/>
      <c r="S433" s="316"/>
      <c r="T433" s="316"/>
      <c r="U433" s="316"/>
      <c r="V433" s="316"/>
      <c r="W433" s="316"/>
      <c r="X433" s="316"/>
      <c r="Y433" s="316"/>
      <c r="Z433" s="316"/>
    </row>
    <row r="434" spans="3:26" x14ac:dyDescent="0.4">
      <c r="C434" s="590"/>
      <c r="D434" s="590"/>
      <c r="E434" s="589"/>
      <c r="F434" s="589"/>
      <c r="G434" s="589"/>
      <c r="H434" s="588"/>
      <c r="I434" s="589"/>
      <c r="J434" s="589"/>
      <c r="K434" s="589"/>
      <c r="L434" s="589"/>
      <c r="M434" s="589"/>
      <c r="N434" s="589"/>
      <c r="O434" s="589"/>
      <c r="P434" s="589"/>
      <c r="Q434" s="589"/>
      <c r="R434" s="589"/>
      <c r="S434" s="589"/>
      <c r="T434" s="589"/>
      <c r="U434" s="589"/>
      <c r="V434" s="589"/>
      <c r="W434" s="589"/>
    </row>
  </sheetData>
  <sortState xmlns:xlrd2="http://schemas.microsoft.com/office/spreadsheetml/2017/richdata2" ref="A4:C183">
    <sortCondition ref="A4:A183"/>
  </sortState>
  <mergeCells count="1">
    <mergeCell ref="N186:Q186"/>
  </mergeCells>
  <hyperlinks>
    <hyperlink ref="AK1" location="Contents!A1" display="Return to contents" xr:uid="{F56EF952-DBA0-4EC4-9136-AEBF3141F486}"/>
  </hyperlinks>
  <pageMargins left="0.7" right="0.7" top="0.75" bottom="0.75" header="0.3" footer="0.3"/>
  <pageSetup paperSize="9" orientation="portrait" r:id="rId1"/>
  <ignoredErrors>
    <ignoredError sqref="U185:U401 U180:U183"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86"/>
  <sheetViews>
    <sheetView zoomScale="115" zoomScaleNormal="115" workbookViewId="0"/>
  </sheetViews>
  <sheetFormatPr defaultColWidth="8.5546875" defaultRowHeight="16.2" x14ac:dyDescent="0.4"/>
  <cols>
    <col min="1" max="6" width="8.5546875" style="310"/>
    <col min="7" max="16384" width="8.5546875" style="309"/>
  </cols>
  <sheetData>
    <row r="1" spans="1:27" ht="16.8" x14ac:dyDescent="0.4">
      <c r="A1" s="311" t="s">
        <v>472</v>
      </c>
      <c r="K1" s="311" t="s">
        <v>473</v>
      </c>
      <c r="AA1" s="31" t="s">
        <v>81</v>
      </c>
    </row>
    <row r="3" spans="1:27" ht="81" x14ac:dyDescent="0.4">
      <c r="A3" s="312" t="s">
        <v>1</v>
      </c>
      <c r="B3" s="313" t="s">
        <v>230</v>
      </c>
      <c r="C3" s="313" t="s">
        <v>231</v>
      </c>
      <c r="D3" s="313" t="s">
        <v>232</v>
      </c>
      <c r="E3" s="313" t="s">
        <v>233</v>
      </c>
    </row>
    <row r="4" spans="1:27" x14ac:dyDescent="0.4">
      <c r="A4" s="310">
        <v>1844</v>
      </c>
      <c r="B4" s="318">
        <v>52</v>
      </c>
      <c r="C4" s="310">
        <v>28</v>
      </c>
    </row>
    <row r="5" spans="1:27" x14ac:dyDescent="0.4">
      <c r="A5" s="310">
        <v>1845</v>
      </c>
      <c r="B5" s="318">
        <v>31</v>
      </c>
      <c r="C5" s="310">
        <v>13</v>
      </c>
    </row>
    <row r="6" spans="1:27" x14ac:dyDescent="0.4">
      <c r="A6" s="310">
        <v>1846</v>
      </c>
      <c r="B6" s="318">
        <v>28</v>
      </c>
      <c r="C6" s="310">
        <v>64</v>
      </c>
    </row>
    <row r="7" spans="1:27" x14ac:dyDescent="0.4">
      <c r="A7" s="310">
        <v>1847</v>
      </c>
      <c r="B7" s="318">
        <v>35</v>
      </c>
      <c r="C7" s="310">
        <v>48</v>
      </c>
    </row>
    <row r="8" spans="1:27" x14ac:dyDescent="0.4">
      <c r="A8" s="310">
        <v>1848</v>
      </c>
      <c r="B8" s="318">
        <v>39</v>
      </c>
      <c r="C8" s="310">
        <v>32</v>
      </c>
    </row>
    <row r="9" spans="1:27" x14ac:dyDescent="0.4">
      <c r="A9" s="310">
        <v>1849</v>
      </c>
      <c r="B9" s="318">
        <v>27</v>
      </c>
      <c r="C9" s="310">
        <v>32</v>
      </c>
    </row>
    <row r="10" spans="1:27" x14ac:dyDescent="0.4">
      <c r="A10" s="310">
        <v>1850</v>
      </c>
      <c r="B10" s="318">
        <v>26</v>
      </c>
      <c r="C10" s="310">
        <v>35</v>
      </c>
    </row>
    <row r="11" spans="1:27" x14ac:dyDescent="0.4">
      <c r="A11" s="310">
        <v>1851</v>
      </c>
      <c r="B11" s="318">
        <v>26</v>
      </c>
      <c r="C11" s="310">
        <v>42</v>
      </c>
    </row>
    <row r="12" spans="1:27" x14ac:dyDescent="0.4">
      <c r="A12" s="310">
        <v>1852</v>
      </c>
      <c r="B12" s="318">
        <v>29</v>
      </c>
      <c r="C12" s="310">
        <v>53</v>
      </c>
    </row>
    <row r="13" spans="1:27" x14ac:dyDescent="0.4">
      <c r="A13" s="310">
        <v>1853</v>
      </c>
      <c r="B13" s="318">
        <v>62</v>
      </c>
      <c r="C13" s="310">
        <v>19</v>
      </c>
      <c r="D13" s="315">
        <f t="shared" ref="D13:E16" si="0">AVERAGE(B4:B13)</f>
        <v>35.5</v>
      </c>
      <c r="E13" s="315">
        <f t="shared" si="0"/>
        <v>36.6</v>
      </c>
    </row>
    <row r="14" spans="1:27" x14ac:dyDescent="0.4">
      <c r="A14" s="310">
        <v>1854</v>
      </c>
      <c r="B14" s="318">
        <v>26</v>
      </c>
      <c r="C14" s="310">
        <v>23</v>
      </c>
      <c r="D14" s="315">
        <f t="shared" si="0"/>
        <v>32.9</v>
      </c>
      <c r="E14" s="315">
        <f t="shared" si="0"/>
        <v>36.1</v>
      </c>
    </row>
    <row r="15" spans="1:27" x14ac:dyDescent="0.4">
      <c r="A15" s="310">
        <v>1855</v>
      </c>
      <c r="B15" s="318">
        <v>54</v>
      </c>
      <c r="C15" s="310">
        <v>49</v>
      </c>
      <c r="D15" s="315">
        <f t="shared" si="0"/>
        <v>35.200000000000003</v>
      </c>
      <c r="E15" s="315">
        <f t="shared" si="0"/>
        <v>39.700000000000003</v>
      </c>
    </row>
    <row r="16" spans="1:27" x14ac:dyDescent="0.4">
      <c r="A16" s="310">
        <v>1856</v>
      </c>
      <c r="B16" s="318">
        <v>35</v>
      </c>
      <c r="C16" s="310">
        <v>28</v>
      </c>
      <c r="D16" s="315">
        <f t="shared" si="0"/>
        <v>35.9</v>
      </c>
      <c r="E16" s="315">
        <f t="shared" si="0"/>
        <v>36.1</v>
      </c>
    </row>
    <row r="17" spans="1:5" x14ac:dyDescent="0.4">
      <c r="A17" s="310">
        <v>1857</v>
      </c>
      <c r="B17" s="318">
        <v>23</v>
      </c>
      <c r="C17" s="310">
        <v>58</v>
      </c>
      <c r="D17" s="315">
        <f>AVERAGE(B9:B17)</f>
        <v>34.222222222222221</v>
      </c>
      <c r="E17" s="315">
        <f>AVERAGE(C9:C17)</f>
        <v>37.666666666666664</v>
      </c>
    </row>
    <row r="18" spans="1:5" x14ac:dyDescent="0.4">
      <c r="A18" s="310">
        <v>1858</v>
      </c>
      <c r="B18" s="318">
        <v>35</v>
      </c>
      <c r="C18" s="310">
        <v>41</v>
      </c>
      <c r="D18" s="315">
        <f>AVERAGE(B9:B18)</f>
        <v>34.299999999999997</v>
      </c>
      <c r="E18" s="315">
        <f>AVERAGE(C9:C18)</f>
        <v>38</v>
      </c>
    </row>
    <row r="19" spans="1:5" x14ac:dyDescent="0.4">
      <c r="A19" s="310">
        <v>1859</v>
      </c>
      <c r="B19" s="318">
        <v>40</v>
      </c>
      <c r="C19" s="310">
        <v>71</v>
      </c>
      <c r="D19" s="315">
        <f>AVERAGE(B16:B19)</f>
        <v>33.25</v>
      </c>
      <c r="E19" s="315">
        <f>AVERAGE(C16:C19)</f>
        <v>49.5</v>
      </c>
    </row>
    <row r="20" spans="1:5" x14ac:dyDescent="0.4">
      <c r="A20" s="310">
        <v>1860</v>
      </c>
      <c r="B20" s="318">
        <v>60</v>
      </c>
      <c r="C20" s="310">
        <v>10</v>
      </c>
      <c r="D20" s="315">
        <f t="shared" ref="D20:E22" si="1">AVERAGE(B11:B20)</f>
        <v>39</v>
      </c>
      <c r="E20" s="315">
        <f t="shared" si="1"/>
        <v>39.4</v>
      </c>
    </row>
    <row r="21" spans="1:5" x14ac:dyDescent="0.4">
      <c r="A21" s="310">
        <v>1861</v>
      </c>
      <c r="B21" s="318">
        <v>45</v>
      </c>
      <c r="C21" s="310">
        <v>54</v>
      </c>
      <c r="D21" s="315">
        <f t="shared" si="1"/>
        <v>40.9</v>
      </c>
      <c r="E21" s="315">
        <f t="shared" si="1"/>
        <v>40.6</v>
      </c>
    </row>
    <row r="22" spans="1:5" x14ac:dyDescent="0.4">
      <c r="A22" s="310">
        <v>1862</v>
      </c>
      <c r="B22" s="318">
        <v>35</v>
      </c>
      <c r="C22" s="310">
        <v>8</v>
      </c>
      <c r="D22" s="315">
        <f t="shared" si="1"/>
        <v>41.5</v>
      </c>
      <c r="E22" s="315">
        <f t="shared" si="1"/>
        <v>36.1</v>
      </c>
    </row>
    <row r="23" spans="1:5" x14ac:dyDescent="0.4">
      <c r="A23" s="310">
        <v>1863</v>
      </c>
      <c r="B23" s="318">
        <v>16</v>
      </c>
      <c r="C23" s="310">
        <v>15</v>
      </c>
      <c r="D23" s="315">
        <f>AVERAGE(B20:B23)</f>
        <v>39</v>
      </c>
      <c r="E23" s="315">
        <f>AVERAGE(C20:C23)</f>
        <v>21.75</v>
      </c>
    </row>
    <row r="24" spans="1:5" x14ac:dyDescent="0.4">
      <c r="A24" s="310">
        <v>1864</v>
      </c>
      <c r="B24" s="318">
        <v>53</v>
      </c>
      <c r="C24" s="310">
        <v>20</v>
      </c>
      <c r="D24" s="315">
        <f t="shared" ref="D24:D55" si="2">AVERAGE(B15:B24)</f>
        <v>39.6</v>
      </c>
      <c r="E24" s="315">
        <f t="shared" ref="E24:E55" si="3">AVERAGE(C15:C24)</f>
        <v>35.4</v>
      </c>
    </row>
    <row r="25" spans="1:5" x14ac:dyDescent="0.4">
      <c r="A25" s="310">
        <v>1865</v>
      </c>
      <c r="B25" s="318">
        <v>44</v>
      </c>
      <c r="C25" s="310">
        <v>51</v>
      </c>
      <c r="D25" s="315">
        <f t="shared" si="2"/>
        <v>38.6</v>
      </c>
      <c r="E25" s="315">
        <f t="shared" si="3"/>
        <v>35.6</v>
      </c>
    </row>
    <row r="26" spans="1:5" x14ac:dyDescent="0.4">
      <c r="A26" s="310">
        <v>1866</v>
      </c>
      <c r="B26" s="318">
        <v>38</v>
      </c>
      <c r="C26" s="310">
        <v>15</v>
      </c>
      <c r="D26" s="315">
        <f t="shared" si="2"/>
        <v>38.9</v>
      </c>
      <c r="E26" s="315">
        <f t="shared" si="3"/>
        <v>34.299999999999997</v>
      </c>
    </row>
    <row r="27" spans="1:5" x14ac:dyDescent="0.4">
      <c r="A27" s="310">
        <v>1867</v>
      </c>
      <c r="B27" s="318">
        <v>46</v>
      </c>
      <c r="C27" s="310">
        <v>20</v>
      </c>
      <c r="D27" s="315">
        <f t="shared" si="2"/>
        <v>41.2</v>
      </c>
      <c r="E27" s="315">
        <f t="shared" si="3"/>
        <v>30.5</v>
      </c>
    </row>
    <row r="28" spans="1:5" x14ac:dyDescent="0.4">
      <c r="A28" s="310">
        <v>1868</v>
      </c>
      <c r="B28" s="318">
        <v>26</v>
      </c>
      <c r="C28" s="310">
        <v>45</v>
      </c>
      <c r="D28" s="315">
        <f t="shared" si="2"/>
        <v>40.299999999999997</v>
      </c>
      <c r="E28" s="315">
        <f t="shared" si="3"/>
        <v>30.9</v>
      </c>
    </row>
    <row r="29" spans="1:5" x14ac:dyDescent="0.4">
      <c r="A29" s="310">
        <v>1869</v>
      </c>
      <c r="B29" s="318">
        <v>43</v>
      </c>
      <c r="C29" s="310">
        <v>36</v>
      </c>
      <c r="D29" s="315">
        <f t="shared" si="2"/>
        <v>40.6</v>
      </c>
      <c r="E29" s="315">
        <f t="shared" si="3"/>
        <v>27.4</v>
      </c>
    </row>
    <row r="30" spans="1:5" x14ac:dyDescent="0.4">
      <c r="A30" s="310">
        <v>1870</v>
      </c>
      <c r="B30" s="318">
        <v>69</v>
      </c>
      <c r="C30" s="310">
        <v>49</v>
      </c>
      <c r="D30" s="315">
        <f t="shared" si="2"/>
        <v>41.5</v>
      </c>
      <c r="E30" s="315">
        <f t="shared" si="3"/>
        <v>31.3</v>
      </c>
    </row>
    <row r="31" spans="1:5" x14ac:dyDescent="0.4">
      <c r="A31" s="310">
        <v>1871</v>
      </c>
      <c r="B31" s="318">
        <v>45</v>
      </c>
      <c r="C31" s="310">
        <v>25</v>
      </c>
      <c r="D31" s="315">
        <f t="shared" si="2"/>
        <v>41.5</v>
      </c>
      <c r="E31" s="315">
        <f t="shared" si="3"/>
        <v>28.4</v>
      </c>
    </row>
    <row r="32" spans="1:5" x14ac:dyDescent="0.4">
      <c r="A32" s="310">
        <v>1872</v>
      </c>
      <c r="B32" s="318">
        <v>34</v>
      </c>
      <c r="C32" s="310">
        <v>23</v>
      </c>
      <c r="D32" s="315">
        <f t="shared" si="2"/>
        <v>41.4</v>
      </c>
      <c r="E32" s="315">
        <f t="shared" si="3"/>
        <v>29.9</v>
      </c>
    </row>
    <row r="33" spans="1:5" x14ac:dyDescent="0.4">
      <c r="A33" s="310">
        <v>1873</v>
      </c>
      <c r="B33" s="318">
        <v>40</v>
      </c>
      <c r="C33" s="310">
        <v>11</v>
      </c>
      <c r="D33" s="315">
        <f t="shared" si="2"/>
        <v>43.8</v>
      </c>
      <c r="E33" s="315">
        <f t="shared" si="3"/>
        <v>29.5</v>
      </c>
    </row>
    <row r="34" spans="1:5" x14ac:dyDescent="0.4">
      <c r="A34" s="310">
        <v>1874</v>
      </c>
      <c r="B34" s="318">
        <v>39</v>
      </c>
      <c r="C34" s="310">
        <v>25</v>
      </c>
      <c r="D34" s="315">
        <f t="shared" si="2"/>
        <v>42.4</v>
      </c>
      <c r="E34" s="315">
        <f t="shared" si="3"/>
        <v>30</v>
      </c>
    </row>
    <row r="35" spans="1:5" x14ac:dyDescent="0.4">
      <c r="A35" s="310">
        <v>1875</v>
      </c>
      <c r="B35" s="318">
        <v>36</v>
      </c>
      <c r="C35" s="310">
        <v>14</v>
      </c>
      <c r="D35" s="315">
        <f t="shared" si="2"/>
        <v>41.6</v>
      </c>
      <c r="E35" s="315">
        <f t="shared" si="3"/>
        <v>26.3</v>
      </c>
    </row>
    <row r="36" spans="1:5" x14ac:dyDescent="0.4">
      <c r="A36" s="310">
        <v>1876</v>
      </c>
      <c r="B36" s="318">
        <v>57</v>
      </c>
      <c r="C36" s="310">
        <v>27</v>
      </c>
      <c r="D36" s="315">
        <f t="shared" si="2"/>
        <v>43.5</v>
      </c>
      <c r="E36" s="315">
        <f t="shared" si="3"/>
        <v>27.5</v>
      </c>
    </row>
    <row r="37" spans="1:5" x14ac:dyDescent="0.4">
      <c r="A37" s="310">
        <v>1877</v>
      </c>
      <c r="B37" s="318">
        <v>33</v>
      </c>
      <c r="C37" s="310">
        <v>13</v>
      </c>
      <c r="D37" s="315">
        <f t="shared" si="2"/>
        <v>42.2</v>
      </c>
      <c r="E37" s="315">
        <f t="shared" si="3"/>
        <v>26.8</v>
      </c>
    </row>
    <row r="38" spans="1:5" x14ac:dyDescent="0.4">
      <c r="A38" s="310">
        <v>1878</v>
      </c>
      <c r="B38" s="318">
        <v>68</v>
      </c>
      <c r="C38" s="310">
        <v>32</v>
      </c>
      <c r="D38" s="315">
        <f t="shared" si="2"/>
        <v>46.4</v>
      </c>
      <c r="E38" s="315">
        <f t="shared" si="3"/>
        <v>25.5</v>
      </c>
    </row>
    <row r="39" spans="1:5" x14ac:dyDescent="0.4">
      <c r="A39" s="310">
        <v>1879</v>
      </c>
      <c r="B39" s="318">
        <v>74</v>
      </c>
      <c r="C39" s="310">
        <v>2</v>
      </c>
      <c r="D39" s="315">
        <f t="shared" si="2"/>
        <v>49.5</v>
      </c>
      <c r="E39" s="315">
        <f t="shared" si="3"/>
        <v>22.1</v>
      </c>
    </row>
    <row r="40" spans="1:5" x14ac:dyDescent="0.4">
      <c r="A40" s="310">
        <v>1880</v>
      </c>
      <c r="B40" s="318">
        <v>41</v>
      </c>
      <c r="C40" s="310">
        <v>32</v>
      </c>
      <c r="D40" s="315">
        <f t="shared" si="2"/>
        <v>46.7</v>
      </c>
      <c r="E40" s="315">
        <f t="shared" si="3"/>
        <v>20.399999999999999</v>
      </c>
    </row>
    <row r="41" spans="1:5" x14ac:dyDescent="0.4">
      <c r="A41" s="310">
        <v>1881</v>
      </c>
      <c r="B41" s="318">
        <v>66</v>
      </c>
      <c r="C41" s="310">
        <v>10</v>
      </c>
      <c r="D41" s="315">
        <f t="shared" si="2"/>
        <v>48.8</v>
      </c>
      <c r="E41" s="315">
        <f t="shared" si="3"/>
        <v>18.899999999999999</v>
      </c>
    </row>
    <row r="42" spans="1:5" x14ac:dyDescent="0.4">
      <c r="A42" s="310">
        <v>1882</v>
      </c>
      <c r="B42" s="318">
        <v>30</v>
      </c>
      <c r="C42" s="310">
        <v>8</v>
      </c>
      <c r="D42" s="315">
        <f t="shared" si="2"/>
        <v>48.4</v>
      </c>
      <c r="E42" s="315">
        <f t="shared" si="3"/>
        <v>17.399999999999999</v>
      </c>
    </row>
    <row r="43" spans="1:5" x14ac:dyDescent="0.4">
      <c r="A43" s="310">
        <v>1883</v>
      </c>
      <c r="B43" s="318">
        <v>43</v>
      </c>
      <c r="C43" s="310">
        <v>3</v>
      </c>
      <c r="D43" s="315">
        <f t="shared" si="2"/>
        <v>48.7</v>
      </c>
      <c r="E43" s="315">
        <f t="shared" si="3"/>
        <v>16.600000000000001</v>
      </c>
    </row>
    <row r="44" spans="1:5" x14ac:dyDescent="0.4">
      <c r="A44" s="310">
        <v>1884</v>
      </c>
      <c r="B44" s="318">
        <v>41</v>
      </c>
      <c r="C44" s="310">
        <v>36</v>
      </c>
      <c r="D44" s="315">
        <f t="shared" si="2"/>
        <v>48.9</v>
      </c>
      <c r="E44" s="315">
        <f t="shared" si="3"/>
        <v>17.7</v>
      </c>
    </row>
    <row r="45" spans="1:5" x14ac:dyDescent="0.4">
      <c r="A45" s="310">
        <v>1885</v>
      </c>
      <c r="B45" s="318">
        <v>54</v>
      </c>
      <c r="C45" s="310">
        <v>29</v>
      </c>
      <c r="D45" s="315">
        <f t="shared" si="2"/>
        <v>50.7</v>
      </c>
      <c r="E45" s="315">
        <f t="shared" si="3"/>
        <v>19.2</v>
      </c>
    </row>
    <row r="46" spans="1:5" x14ac:dyDescent="0.4">
      <c r="A46" s="310">
        <v>1886</v>
      </c>
      <c r="B46" s="318">
        <v>70</v>
      </c>
      <c r="C46" s="310">
        <v>18</v>
      </c>
      <c r="D46" s="315">
        <f t="shared" si="2"/>
        <v>52</v>
      </c>
      <c r="E46" s="315">
        <f t="shared" si="3"/>
        <v>18.3</v>
      </c>
    </row>
    <row r="47" spans="1:5" x14ac:dyDescent="0.4">
      <c r="A47" s="310">
        <v>1887</v>
      </c>
      <c r="B47" s="318">
        <v>68</v>
      </c>
      <c r="C47" s="310">
        <v>39</v>
      </c>
      <c r="D47" s="315">
        <f t="shared" si="2"/>
        <v>55.5</v>
      </c>
      <c r="E47" s="315">
        <f t="shared" si="3"/>
        <v>20.9</v>
      </c>
    </row>
    <row r="48" spans="1:5" x14ac:dyDescent="0.4">
      <c r="A48" s="310">
        <v>1888</v>
      </c>
      <c r="B48" s="318">
        <v>63</v>
      </c>
      <c r="C48" s="310">
        <v>11</v>
      </c>
      <c r="D48" s="315">
        <f t="shared" si="2"/>
        <v>55</v>
      </c>
      <c r="E48" s="315">
        <f t="shared" si="3"/>
        <v>18.8</v>
      </c>
    </row>
    <row r="49" spans="1:5" x14ac:dyDescent="0.4">
      <c r="A49" s="310">
        <v>1889</v>
      </c>
      <c r="B49" s="318">
        <v>42</v>
      </c>
      <c r="C49" s="310">
        <v>27</v>
      </c>
      <c r="D49" s="315">
        <f t="shared" si="2"/>
        <v>51.8</v>
      </c>
      <c r="E49" s="315">
        <f t="shared" si="3"/>
        <v>21.3</v>
      </c>
    </row>
    <row r="50" spans="1:5" x14ac:dyDescent="0.4">
      <c r="A50" s="310">
        <v>1890</v>
      </c>
      <c r="B50" s="318">
        <v>45</v>
      </c>
      <c r="C50" s="310">
        <v>15</v>
      </c>
      <c r="D50" s="315">
        <f t="shared" si="2"/>
        <v>52.2</v>
      </c>
      <c r="E50" s="315">
        <f t="shared" si="3"/>
        <v>19.600000000000001</v>
      </c>
    </row>
    <row r="51" spans="1:5" x14ac:dyDescent="0.4">
      <c r="A51" s="310">
        <v>1891</v>
      </c>
      <c r="B51" s="318">
        <v>54</v>
      </c>
      <c r="C51" s="310">
        <v>20</v>
      </c>
      <c r="D51" s="315">
        <f t="shared" si="2"/>
        <v>51</v>
      </c>
      <c r="E51" s="315">
        <f t="shared" si="3"/>
        <v>20.6</v>
      </c>
    </row>
    <row r="52" spans="1:5" x14ac:dyDescent="0.4">
      <c r="A52" s="310">
        <v>1892</v>
      </c>
      <c r="B52" s="318">
        <v>82</v>
      </c>
      <c r="C52" s="310">
        <v>13</v>
      </c>
      <c r="D52" s="315">
        <f t="shared" si="2"/>
        <v>56.2</v>
      </c>
      <c r="E52" s="315">
        <f t="shared" si="3"/>
        <v>21.1</v>
      </c>
    </row>
    <row r="53" spans="1:5" x14ac:dyDescent="0.4">
      <c r="A53" s="310">
        <v>1893</v>
      </c>
      <c r="B53" s="318">
        <v>40</v>
      </c>
      <c r="C53" s="310">
        <v>42</v>
      </c>
      <c r="D53" s="315">
        <f t="shared" si="2"/>
        <v>55.9</v>
      </c>
      <c r="E53" s="315">
        <f t="shared" si="3"/>
        <v>25</v>
      </c>
    </row>
    <row r="54" spans="1:5" x14ac:dyDescent="0.4">
      <c r="A54" s="310">
        <v>1894</v>
      </c>
      <c r="B54" s="318">
        <v>41</v>
      </c>
      <c r="C54" s="310">
        <v>12</v>
      </c>
      <c r="D54" s="315">
        <f t="shared" si="2"/>
        <v>55.9</v>
      </c>
      <c r="E54" s="315">
        <f t="shared" si="3"/>
        <v>22.6</v>
      </c>
    </row>
    <row r="55" spans="1:5" x14ac:dyDescent="0.4">
      <c r="A55" s="310">
        <v>1895</v>
      </c>
      <c r="B55" s="318">
        <v>77</v>
      </c>
      <c r="C55" s="310">
        <v>33</v>
      </c>
      <c r="D55" s="315">
        <f t="shared" si="2"/>
        <v>58.2</v>
      </c>
      <c r="E55" s="315">
        <f t="shared" si="3"/>
        <v>23</v>
      </c>
    </row>
    <row r="56" spans="1:5" x14ac:dyDescent="0.4">
      <c r="A56" s="310">
        <v>1896</v>
      </c>
      <c r="B56" s="318">
        <v>33</v>
      </c>
      <c r="C56" s="310">
        <v>24</v>
      </c>
      <c r="D56" s="315">
        <f t="shared" ref="D56:D80" si="4">AVERAGE(B47:B56)</f>
        <v>54.5</v>
      </c>
      <c r="E56" s="315">
        <f t="shared" ref="E56:E80" si="5">AVERAGE(C47:C56)</f>
        <v>23.6</v>
      </c>
    </row>
    <row r="57" spans="1:5" x14ac:dyDescent="0.4">
      <c r="A57" s="310">
        <v>1897</v>
      </c>
      <c r="B57" s="318">
        <v>41</v>
      </c>
      <c r="C57" s="310">
        <v>33</v>
      </c>
      <c r="D57" s="315">
        <f t="shared" si="4"/>
        <v>51.8</v>
      </c>
      <c r="E57" s="315">
        <f t="shared" si="5"/>
        <v>23</v>
      </c>
    </row>
    <row r="58" spans="1:5" x14ac:dyDescent="0.4">
      <c r="A58" s="310">
        <v>1898</v>
      </c>
      <c r="B58" s="318">
        <v>31</v>
      </c>
      <c r="C58" s="310">
        <v>35</v>
      </c>
      <c r="D58" s="315">
        <f t="shared" si="4"/>
        <v>48.6</v>
      </c>
      <c r="E58" s="315">
        <f t="shared" si="5"/>
        <v>25.4</v>
      </c>
    </row>
    <row r="59" spans="1:5" x14ac:dyDescent="0.4">
      <c r="A59" s="310">
        <v>1899</v>
      </c>
      <c r="B59" s="318">
        <v>43</v>
      </c>
      <c r="C59" s="310">
        <v>52</v>
      </c>
      <c r="D59" s="315">
        <f t="shared" si="4"/>
        <v>48.7</v>
      </c>
      <c r="E59" s="315">
        <f t="shared" si="5"/>
        <v>27.9</v>
      </c>
    </row>
    <row r="60" spans="1:5" x14ac:dyDescent="0.4">
      <c r="A60" s="310">
        <v>1900</v>
      </c>
      <c r="B60" s="318">
        <v>40</v>
      </c>
      <c r="C60" s="310">
        <v>30</v>
      </c>
      <c r="D60" s="315">
        <f t="shared" si="4"/>
        <v>48.2</v>
      </c>
      <c r="E60" s="315">
        <f t="shared" si="5"/>
        <v>29.4</v>
      </c>
    </row>
    <row r="61" spans="1:5" x14ac:dyDescent="0.4">
      <c r="A61" s="310">
        <v>1901</v>
      </c>
      <c r="B61" s="318">
        <v>45</v>
      </c>
      <c r="C61" s="310">
        <v>32</v>
      </c>
      <c r="D61" s="315">
        <f t="shared" si="4"/>
        <v>47.3</v>
      </c>
      <c r="E61" s="315">
        <f t="shared" si="5"/>
        <v>30.6</v>
      </c>
    </row>
    <row r="62" spans="1:5" x14ac:dyDescent="0.4">
      <c r="A62" s="310">
        <v>1902</v>
      </c>
      <c r="B62" s="318">
        <v>38</v>
      </c>
      <c r="C62" s="310">
        <v>14</v>
      </c>
      <c r="D62" s="315">
        <f t="shared" si="4"/>
        <v>42.9</v>
      </c>
      <c r="E62" s="315">
        <f t="shared" si="5"/>
        <v>30.7</v>
      </c>
    </row>
    <row r="63" spans="1:5" x14ac:dyDescent="0.4">
      <c r="A63" s="310">
        <v>1903</v>
      </c>
      <c r="B63" s="318">
        <v>40</v>
      </c>
      <c r="C63" s="310">
        <v>11</v>
      </c>
      <c r="D63" s="315">
        <f t="shared" si="4"/>
        <v>42.9</v>
      </c>
      <c r="E63" s="315">
        <f t="shared" si="5"/>
        <v>27.6</v>
      </c>
    </row>
    <row r="64" spans="1:5" x14ac:dyDescent="0.4">
      <c r="A64" s="310">
        <v>1904</v>
      </c>
      <c r="B64" s="318">
        <v>36</v>
      </c>
      <c r="C64" s="310">
        <v>22</v>
      </c>
      <c r="D64" s="315">
        <f t="shared" si="4"/>
        <v>42.4</v>
      </c>
      <c r="E64" s="315">
        <f t="shared" si="5"/>
        <v>28.6</v>
      </c>
    </row>
    <row r="65" spans="1:5" x14ac:dyDescent="0.4">
      <c r="A65" s="310">
        <v>1905</v>
      </c>
      <c r="B65" s="318">
        <v>31</v>
      </c>
      <c r="C65" s="310">
        <v>27</v>
      </c>
      <c r="D65" s="315">
        <f t="shared" si="4"/>
        <v>37.799999999999997</v>
      </c>
      <c r="E65" s="315">
        <f t="shared" si="5"/>
        <v>28</v>
      </c>
    </row>
    <row r="66" spans="1:5" x14ac:dyDescent="0.4">
      <c r="A66" s="310">
        <v>1906</v>
      </c>
      <c r="B66" s="318">
        <v>47</v>
      </c>
      <c r="C66" s="310">
        <v>37</v>
      </c>
      <c r="D66" s="315">
        <f t="shared" si="4"/>
        <v>39.200000000000003</v>
      </c>
      <c r="E66" s="315">
        <f t="shared" si="5"/>
        <v>29.3</v>
      </c>
    </row>
    <row r="67" spans="1:5" x14ac:dyDescent="0.4">
      <c r="A67" s="310">
        <v>1907</v>
      </c>
      <c r="B67" s="318">
        <v>43</v>
      </c>
      <c r="C67" s="310">
        <v>18</v>
      </c>
      <c r="D67" s="315">
        <f t="shared" si="4"/>
        <v>39.4</v>
      </c>
      <c r="E67" s="315">
        <f t="shared" si="5"/>
        <v>27.8</v>
      </c>
    </row>
    <row r="68" spans="1:5" x14ac:dyDescent="0.4">
      <c r="A68" s="310">
        <v>1908</v>
      </c>
      <c r="B68" s="318">
        <v>37</v>
      </c>
      <c r="C68" s="310">
        <v>31</v>
      </c>
      <c r="D68" s="315">
        <f t="shared" si="4"/>
        <v>40</v>
      </c>
      <c r="E68" s="315">
        <f t="shared" si="5"/>
        <v>27.4</v>
      </c>
    </row>
    <row r="69" spans="1:5" x14ac:dyDescent="0.4">
      <c r="A69" s="310">
        <v>1909</v>
      </c>
      <c r="B69" s="318">
        <v>55</v>
      </c>
      <c r="C69" s="310">
        <v>19</v>
      </c>
      <c r="D69" s="315">
        <f t="shared" si="4"/>
        <v>41.2</v>
      </c>
      <c r="E69" s="315">
        <f t="shared" si="5"/>
        <v>24.1</v>
      </c>
    </row>
    <row r="70" spans="1:5" x14ac:dyDescent="0.4">
      <c r="A70" s="310">
        <v>1910</v>
      </c>
      <c r="B70" s="318">
        <v>42</v>
      </c>
      <c r="C70" s="310">
        <v>25</v>
      </c>
      <c r="D70" s="315">
        <f t="shared" si="4"/>
        <v>41.4</v>
      </c>
      <c r="E70" s="315">
        <f t="shared" si="5"/>
        <v>23.6</v>
      </c>
    </row>
    <row r="71" spans="1:5" x14ac:dyDescent="0.4">
      <c r="A71" s="310">
        <v>1911</v>
      </c>
      <c r="B71" s="318">
        <v>31</v>
      </c>
      <c r="C71" s="310">
        <v>53</v>
      </c>
      <c r="D71" s="315">
        <f t="shared" si="4"/>
        <v>40</v>
      </c>
      <c r="E71" s="315">
        <f t="shared" si="5"/>
        <v>25.7</v>
      </c>
    </row>
    <row r="72" spans="1:5" x14ac:dyDescent="0.4">
      <c r="A72" s="310">
        <v>1912</v>
      </c>
      <c r="B72" s="318">
        <v>34</v>
      </c>
      <c r="C72" s="310">
        <v>5</v>
      </c>
      <c r="D72" s="315">
        <f t="shared" si="4"/>
        <v>39.6</v>
      </c>
      <c r="E72" s="315">
        <f t="shared" si="5"/>
        <v>24.8</v>
      </c>
    </row>
    <row r="73" spans="1:5" x14ac:dyDescent="0.4">
      <c r="A73" s="310">
        <v>1913</v>
      </c>
      <c r="B73" s="318">
        <v>25</v>
      </c>
      <c r="C73" s="310">
        <v>26</v>
      </c>
      <c r="D73" s="315">
        <f t="shared" si="4"/>
        <v>38.1</v>
      </c>
      <c r="E73" s="315">
        <f t="shared" si="5"/>
        <v>26.3</v>
      </c>
    </row>
    <row r="74" spans="1:5" x14ac:dyDescent="0.4">
      <c r="A74" s="310">
        <v>1914</v>
      </c>
      <c r="B74" s="318">
        <v>37</v>
      </c>
      <c r="C74" s="310">
        <v>39</v>
      </c>
      <c r="D74" s="315">
        <f t="shared" si="4"/>
        <v>38.200000000000003</v>
      </c>
      <c r="E74" s="315">
        <f t="shared" si="5"/>
        <v>28</v>
      </c>
    </row>
    <row r="75" spans="1:5" x14ac:dyDescent="0.4">
      <c r="A75" s="310">
        <v>1915</v>
      </c>
      <c r="B75" s="318">
        <v>55</v>
      </c>
      <c r="C75" s="310">
        <v>25</v>
      </c>
      <c r="D75" s="315">
        <f t="shared" si="4"/>
        <v>40.6</v>
      </c>
      <c r="E75" s="315">
        <f t="shared" si="5"/>
        <v>27.8</v>
      </c>
    </row>
    <row r="76" spans="1:5" x14ac:dyDescent="0.4">
      <c r="A76" s="310">
        <v>1916</v>
      </c>
      <c r="B76" s="318">
        <v>47</v>
      </c>
      <c r="C76" s="310">
        <v>36</v>
      </c>
      <c r="D76" s="315">
        <f t="shared" si="4"/>
        <v>40.6</v>
      </c>
      <c r="E76" s="315">
        <f t="shared" si="5"/>
        <v>27.7</v>
      </c>
    </row>
    <row r="77" spans="1:5" x14ac:dyDescent="0.4">
      <c r="A77" s="310">
        <v>1917</v>
      </c>
      <c r="B77" s="318">
        <v>70</v>
      </c>
      <c r="C77" s="310">
        <v>33</v>
      </c>
      <c r="D77" s="315">
        <f t="shared" si="4"/>
        <v>43.3</v>
      </c>
      <c r="E77" s="315">
        <f t="shared" si="5"/>
        <v>29.2</v>
      </c>
    </row>
    <row r="78" spans="1:5" x14ac:dyDescent="0.4">
      <c r="A78" s="310">
        <v>1918</v>
      </c>
      <c r="B78" s="318">
        <v>36</v>
      </c>
      <c r="C78" s="310">
        <v>35</v>
      </c>
      <c r="D78" s="315">
        <f t="shared" si="4"/>
        <v>43.2</v>
      </c>
      <c r="E78" s="315">
        <f t="shared" si="5"/>
        <v>29.6</v>
      </c>
    </row>
    <row r="79" spans="1:5" x14ac:dyDescent="0.4">
      <c r="A79" s="310">
        <v>1919</v>
      </c>
      <c r="B79" s="318">
        <v>64</v>
      </c>
      <c r="C79" s="310">
        <v>39</v>
      </c>
      <c r="D79" s="315">
        <f t="shared" si="4"/>
        <v>44.1</v>
      </c>
      <c r="E79" s="315">
        <f t="shared" si="5"/>
        <v>31.6</v>
      </c>
    </row>
    <row r="80" spans="1:5" x14ac:dyDescent="0.4">
      <c r="A80" s="310">
        <v>1920</v>
      </c>
      <c r="B80" s="318">
        <v>36</v>
      </c>
      <c r="C80" s="310">
        <v>14</v>
      </c>
      <c r="D80" s="315">
        <f t="shared" si="4"/>
        <v>43.5</v>
      </c>
      <c r="E80" s="315">
        <f t="shared" si="5"/>
        <v>30.5</v>
      </c>
    </row>
    <row r="81" spans="1:5" x14ac:dyDescent="0.4">
      <c r="A81" s="310">
        <v>1921</v>
      </c>
      <c r="B81" s="318">
        <v>19</v>
      </c>
      <c r="C81" s="310">
        <v>43</v>
      </c>
      <c r="D81" s="315">
        <f>AVERAGE(B76:B81)</f>
        <v>45.333333333333336</v>
      </c>
      <c r="E81" s="315">
        <f>AVERAGE(C76:C81)</f>
        <v>33.333333333333336</v>
      </c>
    </row>
    <row r="82" spans="1:5" x14ac:dyDescent="0.4">
      <c r="A82" s="310">
        <v>1922</v>
      </c>
      <c r="B82" s="318">
        <v>43</v>
      </c>
      <c r="C82" s="310">
        <v>8</v>
      </c>
      <c r="D82" s="315">
        <f t="shared" ref="D82:D102" si="6">AVERAGE(B73:B82)</f>
        <v>43.2</v>
      </c>
      <c r="E82" s="315">
        <f t="shared" ref="E82:E102" si="7">AVERAGE(C73:C82)</f>
        <v>29.8</v>
      </c>
    </row>
    <row r="83" spans="1:5" x14ac:dyDescent="0.4">
      <c r="A83" s="310">
        <v>1923</v>
      </c>
      <c r="B83" s="318">
        <v>29</v>
      </c>
      <c r="C83" s="310">
        <v>18</v>
      </c>
      <c r="D83" s="315">
        <f t="shared" si="6"/>
        <v>43.6</v>
      </c>
      <c r="E83" s="315">
        <f t="shared" si="7"/>
        <v>29</v>
      </c>
    </row>
    <row r="84" spans="1:5" x14ac:dyDescent="0.4">
      <c r="A84" s="310">
        <v>1924</v>
      </c>
      <c r="B84" s="318">
        <v>35</v>
      </c>
      <c r="C84" s="310">
        <v>10</v>
      </c>
      <c r="D84" s="315">
        <f t="shared" si="6"/>
        <v>43.4</v>
      </c>
      <c r="E84" s="315">
        <f t="shared" si="7"/>
        <v>26.1</v>
      </c>
    </row>
    <row r="85" spans="1:5" x14ac:dyDescent="0.4">
      <c r="A85" s="310">
        <v>1925</v>
      </c>
      <c r="B85" s="318">
        <v>48</v>
      </c>
      <c r="C85" s="310">
        <v>26</v>
      </c>
      <c r="D85" s="315">
        <f t="shared" si="6"/>
        <v>42.7</v>
      </c>
      <c r="E85" s="315">
        <f t="shared" si="7"/>
        <v>26.2</v>
      </c>
    </row>
    <row r="86" spans="1:5" x14ac:dyDescent="0.4">
      <c r="A86" s="310">
        <v>1926</v>
      </c>
      <c r="B86" s="318">
        <v>38</v>
      </c>
      <c r="C86" s="310">
        <v>38</v>
      </c>
      <c r="D86" s="315">
        <f t="shared" si="6"/>
        <v>41.8</v>
      </c>
      <c r="E86" s="315">
        <f t="shared" si="7"/>
        <v>26.4</v>
      </c>
    </row>
    <row r="87" spans="1:5" x14ac:dyDescent="0.4">
      <c r="A87" s="310">
        <v>1927</v>
      </c>
      <c r="B87" s="318">
        <v>42</v>
      </c>
      <c r="C87" s="310">
        <v>19</v>
      </c>
      <c r="D87" s="315">
        <f t="shared" si="6"/>
        <v>39</v>
      </c>
      <c r="E87" s="315">
        <f t="shared" si="7"/>
        <v>25</v>
      </c>
    </row>
    <row r="88" spans="1:5" x14ac:dyDescent="0.4">
      <c r="A88" s="310">
        <v>1928</v>
      </c>
      <c r="B88" s="318">
        <v>22</v>
      </c>
      <c r="C88" s="310">
        <v>12</v>
      </c>
      <c r="D88" s="315">
        <f t="shared" si="6"/>
        <v>37.6</v>
      </c>
      <c r="E88" s="315">
        <f t="shared" si="7"/>
        <v>22.7</v>
      </c>
    </row>
    <row r="89" spans="1:5" x14ac:dyDescent="0.4">
      <c r="A89" s="310">
        <v>1929</v>
      </c>
      <c r="B89" s="318">
        <v>55</v>
      </c>
      <c r="C89" s="310">
        <v>21</v>
      </c>
      <c r="D89" s="315">
        <f t="shared" si="6"/>
        <v>36.700000000000003</v>
      </c>
      <c r="E89" s="315">
        <f t="shared" si="7"/>
        <v>20.9</v>
      </c>
    </row>
    <row r="90" spans="1:5" x14ac:dyDescent="0.4">
      <c r="A90" s="310">
        <v>1930</v>
      </c>
      <c r="B90" s="318">
        <v>50</v>
      </c>
      <c r="C90" s="310">
        <v>22</v>
      </c>
      <c r="D90" s="315">
        <f t="shared" si="6"/>
        <v>38.1</v>
      </c>
      <c r="E90" s="315">
        <f t="shared" si="7"/>
        <v>21.7</v>
      </c>
    </row>
    <row r="91" spans="1:5" x14ac:dyDescent="0.4">
      <c r="A91" s="310">
        <v>1931</v>
      </c>
      <c r="B91" s="318">
        <v>36</v>
      </c>
      <c r="C91" s="310">
        <v>11</v>
      </c>
      <c r="D91" s="315">
        <f t="shared" si="6"/>
        <v>39.799999999999997</v>
      </c>
      <c r="E91" s="315">
        <f t="shared" si="7"/>
        <v>18.5</v>
      </c>
    </row>
    <row r="92" spans="1:5" x14ac:dyDescent="0.4">
      <c r="A92" s="310">
        <v>1932</v>
      </c>
      <c r="B92" s="318">
        <v>38</v>
      </c>
      <c r="C92" s="310">
        <v>30</v>
      </c>
      <c r="D92" s="315">
        <f t="shared" si="6"/>
        <v>39.299999999999997</v>
      </c>
      <c r="E92" s="315">
        <f t="shared" si="7"/>
        <v>20.7</v>
      </c>
    </row>
    <row r="93" spans="1:5" x14ac:dyDescent="0.4">
      <c r="A93" s="310">
        <v>1933</v>
      </c>
      <c r="B93" s="318">
        <v>48</v>
      </c>
      <c r="C93" s="310">
        <v>46</v>
      </c>
      <c r="D93" s="315">
        <f t="shared" si="6"/>
        <v>41.2</v>
      </c>
      <c r="E93" s="315">
        <f t="shared" si="7"/>
        <v>23.5</v>
      </c>
    </row>
    <row r="94" spans="1:5" x14ac:dyDescent="0.4">
      <c r="A94" s="310">
        <v>1934</v>
      </c>
      <c r="B94" s="318">
        <v>30</v>
      </c>
      <c r="C94" s="310">
        <v>39</v>
      </c>
      <c r="D94" s="315">
        <f t="shared" si="6"/>
        <v>40.700000000000003</v>
      </c>
      <c r="E94" s="315">
        <f t="shared" si="7"/>
        <v>26.4</v>
      </c>
    </row>
    <row r="95" spans="1:5" x14ac:dyDescent="0.4">
      <c r="A95" s="310">
        <v>1935</v>
      </c>
      <c r="B95" s="318">
        <v>34</v>
      </c>
      <c r="C95" s="310">
        <v>37</v>
      </c>
      <c r="D95" s="315">
        <f t="shared" si="6"/>
        <v>39.299999999999997</v>
      </c>
      <c r="E95" s="315">
        <f t="shared" si="7"/>
        <v>27.5</v>
      </c>
    </row>
    <row r="96" spans="1:5" x14ac:dyDescent="0.4">
      <c r="A96" s="310">
        <v>1936</v>
      </c>
      <c r="B96" s="318">
        <v>56</v>
      </c>
      <c r="C96" s="310">
        <v>29</v>
      </c>
      <c r="D96" s="315">
        <f t="shared" si="6"/>
        <v>41.1</v>
      </c>
      <c r="E96" s="315">
        <f t="shared" si="7"/>
        <v>26.6</v>
      </c>
    </row>
    <row r="97" spans="1:5" x14ac:dyDescent="0.4">
      <c r="A97" s="310">
        <v>1937</v>
      </c>
      <c r="B97" s="318">
        <v>46</v>
      </c>
      <c r="C97" s="310">
        <v>27</v>
      </c>
      <c r="D97" s="315">
        <f t="shared" si="6"/>
        <v>41.5</v>
      </c>
      <c r="E97" s="315">
        <f t="shared" si="7"/>
        <v>27.4</v>
      </c>
    </row>
    <row r="98" spans="1:5" x14ac:dyDescent="0.4">
      <c r="A98" s="310">
        <v>1938</v>
      </c>
      <c r="B98" s="318">
        <v>27</v>
      </c>
      <c r="C98" s="310">
        <v>22</v>
      </c>
      <c r="D98" s="315">
        <f t="shared" si="6"/>
        <v>42</v>
      </c>
      <c r="E98" s="315">
        <f t="shared" si="7"/>
        <v>28.4</v>
      </c>
    </row>
    <row r="99" spans="1:5" x14ac:dyDescent="0.4">
      <c r="A99" s="310">
        <v>1939</v>
      </c>
      <c r="B99" s="318">
        <v>40</v>
      </c>
      <c r="C99" s="310">
        <v>38</v>
      </c>
      <c r="D99" s="315">
        <f t="shared" si="6"/>
        <v>40.5</v>
      </c>
      <c r="E99" s="315">
        <f t="shared" si="7"/>
        <v>30.1</v>
      </c>
    </row>
    <row r="100" spans="1:5" x14ac:dyDescent="0.4">
      <c r="A100" s="310">
        <v>1940</v>
      </c>
      <c r="B100" s="318">
        <v>46</v>
      </c>
      <c r="C100" s="310">
        <v>32</v>
      </c>
      <c r="D100" s="315">
        <f t="shared" si="6"/>
        <v>40.1</v>
      </c>
      <c r="E100" s="315">
        <f t="shared" si="7"/>
        <v>31.1</v>
      </c>
    </row>
    <row r="101" spans="1:5" x14ac:dyDescent="0.4">
      <c r="A101" s="310">
        <v>1941</v>
      </c>
      <c r="B101" s="318">
        <v>49</v>
      </c>
      <c r="C101" s="310">
        <v>37</v>
      </c>
      <c r="D101" s="315">
        <f t="shared" si="6"/>
        <v>41.4</v>
      </c>
      <c r="E101" s="315">
        <f t="shared" si="7"/>
        <v>33.700000000000003</v>
      </c>
    </row>
    <row r="102" spans="1:5" x14ac:dyDescent="0.4">
      <c r="A102" s="310">
        <v>1942</v>
      </c>
      <c r="B102" s="318">
        <v>43</v>
      </c>
      <c r="C102" s="310">
        <v>27</v>
      </c>
      <c r="D102" s="315">
        <f t="shared" si="6"/>
        <v>41.9</v>
      </c>
      <c r="E102" s="315">
        <f t="shared" si="7"/>
        <v>33.4</v>
      </c>
    </row>
    <row r="103" spans="1:5" x14ac:dyDescent="0.4">
      <c r="A103" s="310">
        <v>1943</v>
      </c>
      <c r="B103" s="318">
        <v>16</v>
      </c>
      <c r="C103" s="310">
        <v>25</v>
      </c>
      <c r="D103" s="315">
        <f>AVERAGE(B99:B103)</f>
        <v>38.799999999999997</v>
      </c>
      <c r="E103" s="315">
        <f>AVERAGE(C99:C103)</f>
        <v>31.8</v>
      </c>
    </row>
    <row r="104" spans="1:5" x14ac:dyDescent="0.4">
      <c r="A104" s="310">
        <v>1944</v>
      </c>
      <c r="B104" s="318">
        <v>28</v>
      </c>
      <c r="C104" s="310">
        <v>38</v>
      </c>
      <c r="D104" s="315">
        <f t="shared" ref="D104:D118" si="8">AVERAGE(B95:B104)</f>
        <v>38.5</v>
      </c>
      <c r="E104" s="315">
        <f t="shared" ref="E104:E118" si="9">AVERAGE(C95:C104)</f>
        <v>31.2</v>
      </c>
    </row>
    <row r="105" spans="1:5" x14ac:dyDescent="0.4">
      <c r="A105" s="310">
        <v>1945</v>
      </c>
      <c r="B105" s="318">
        <v>31</v>
      </c>
      <c r="C105" s="310">
        <v>39</v>
      </c>
      <c r="D105" s="315">
        <f t="shared" si="8"/>
        <v>38.200000000000003</v>
      </c>
      <c r="E105" s="315">
        <f t="shared" si="9"/>
        <v>31.4</v>
      </c>
    </row>
    <row r="106" spans="1:5" x14ac:dyDescent="0.4">
      <c r="A106" s="310">
        <v>1946</v>
      </c>
      <c r="B106" s="318">
        <v>34</v>
      </c>
      <c r="C106" s="310">
        <v>13</v>
      </c>
      <c r="D106" s="315">
        <f t="shared" si="8"/>
        <v>36</v>
      </c>
      <c r="E106" s="315">
        <f t="shared" si="9"/>
        <v>29.8</v>
      </c>
    </row>
    <row r="107" spans="1:5" x14ac:dyDescent="0.4">
      <c r="A107" s="310">
        <v>1947</v>
      </c>
      <c r="B107" s="318">
        <v>62</v>
      </c>
      <c r="C107" s="310">
        <v>44</v>
      </c>
      <c r="D107" s="315">
        <f t="shared" si="8"/>
        <v>37.6</v>
      </c>
      <c r="E107" s="315">
        <f t="shared" si="9"/>
        <v>31.5</v>
      </c>
    </row>
    <row r="108" spans="1:5" x14ac:dyDescent="0.4">
      <c r="A108" s="310">
        <v>1948</v>
      </c>
      <c r="B108" s="318">
        <v>34</v>
      </c>
      <c r="C108" s="310">
        <v>22</v>
      </c>
      <c r="D108" s="315">
        <f t="shared" si="8"/>
        <v>38.299999999999997</v>
      </c>
      <c r="E108" s="315">
        <f t="shared" si="9"/>
        <v>31.5</v>
      </c>
    </row>
    <row r="109" spans="1:5" x14ac:dyDescent="0.4">
      <c r="A109" s="310">
        <v>1949</v>
      </c>
      <c r="B109" s="318">
        <v>23</v>
      </c>
      <c r="C109" s="310">
        <v>52</v>
      </c>
      <c r="D109" s="315">
        <f t="shared" si="8"/>
        <v>36.6</v>
      </c>
      <c r="E109" s="315">
        <f t="shared" si="9"/>
        <v>32.9</v>
      </c>
    </row>
    <row r="110" spans="1:5" x14ac:dyDescent="0.4">
      <c r="A110" s="310">
        <v>1950</v>
      </c>
      <c r="B110" s="318">
        <v>46</v>
      </c>
      <c r="C110" s="310">
        <v>25</v>
      </c>
      <c r="D110" s="315">
        <f t="shared" si="8"/>
        <v>36.6</v>
      </c>
      <c r="E110" s="315">
        <f t="shared" si="9"/>
        <v>32.200000000000003</v>
      </c>
    </row>
    <row r="111" spans="1:5" x14ac:dyDescent="0.4">
      <c r="A111" s="310">
        <v>1951</v>
      </c>
      <c r="B111" s="318">
        <v>50</v>
      </c>
      <c r="C111" s="310">
        <v>24</v>
      </c>
      <c r="D111" s="315">
        <f t="shared" si="8"/>
        <v>36.700000000000003</v>
      </c>
      <c r="E111" s="315">
        <f t="shared" si="9"/>
        <v>30.9</v>
      </c>
    </row>
    <row r="112" spans="1:5" x14ac:dyDescent="0.4">
      <c r="A112" s="310">
        <v>1952</v>
      </c>
      <c r="B112" s="318">
        <v>72</v>
      </c>
      <c r="C112" s="310">
        <v>37</v>
      </c>
      <c r="D112" s="315">
        <f t="shared" si="8"/>
        <v>39.6</v>
      </c>
      <c r="E112" s="315">
        <f t="shared" si="9"/>
        <v>31.9</v>
      </c>
    </row>
    <row r="113" spans="1:5" x14ac:dyDescent="0.4">
      <c r="A113" s="310">
        <v>1953</v>
      </c>
      <c r="B113" s="318">
        <v>41</v>
      </c>
      <c r="C113" s="310">
        <v>37</v>
      </c>
      <c r="D113" s="315">
        <f t="shared" si="8"/>
        <v>42.1</v>
      </c>
      <c r="E113" s="315">
        <f t="shared" si="9"/>
        <v>33.1</v>
      </c>
    </row>
    <row r="114" spans="1:5" x14ac:dyDescent="0.4">
      <c r="A114" s="310">
        <v>1954</v>
      </c>
      <c r="B114" s="318">
        <v>34</v>
      </c>
      <c r="C114" s="310">
        <v>4</v>
      </c>
      <c r="D114" s="315">
        <f t="shared" si="8"/>
        <v>42.7</v>
      </c>
      <c r="E114" s="315">
        <f t="shared" si="9"/>
        <v>29.7</v>
      </c>
    </row>
    <row r="115" spans="1:5" x14ac:dyDescent="0.4">
      <c r="A115" s="310">
        <v>1955</v>
      </c>
      <c r="B115" s="318">
        <v>55</v>
      </c>
      <c r="C115" s="310">
        <v>50</v>
      </c>
      <c r="D115" s="315">
        <f t="shared" si="8"/>
        <v>45.1</v>
      </c>
      <c r="E115" s="315">
        <f t="shared" si="9"/>
        <v>30.8</v>
      </c>
    </row>
    <row r="116" spans="1:5" x14ac:dyDescent="0.4">
      <c r="A116" s="310">
        <v>1956</v>
      </c>
      <c r="B116" s="318">
        <v>45</v>
      </c>
      <c r="C116" s="310">
        <v>20</v>
      </c>
      <c r="D116" s="315">
        <f t="shared" si="8"/>
        <v>46.2</v>
      </c>
      <c r="E116" s="315">
        <f t="shared" si="9"/>
        <v>31.5</v>
      </c>
    </row>
    <row r="117" spans="1:5" x14ac:dyDescent="0.4">
      <c r="A117" s="310">
        <v>1957</v>
      </c>
      <c r="B117" s="318">
        <v>25</v>
      </c>
      <c r="C117" s="310">
        <v>25</v>
      </c>
      <c r="D117" s="315">
        <f t="shared" si="8"/>
        <v>42.5</v>
      </c>
      <c r="E117" s="315">
        <f t="shared" si="9"/>
        <v>29.6</v>
      </c>
    </row>
    <row r="118" spans="1:5" x14ac:dyDescent="0.4">
      <c r="A118" s="310">
        <v>1958</v>
      </c>
      <c r="B118" s="318">
        <v>41</v>
      </c>
      <c r="C118" s="310">
        <v>25</v>
      </c>
      <c r="D118" s="315">
        <f t="shared" si="8"/>
        <v>43.2</v>
      </c>
      <c r="E118" s="315">
        <f t="shared" si="9"/>
        <v>29.9</v>
      </c>
    </row>
    <row r="119" spans="1:5" x14ac:dyDescent="0.4">
      <c r="A119" s="310">
        <v>1959</v>
      </c>
      <c r="B119" s="318">
        <v>32</v>
      </c>
      <c r="C119" s="310">
        <v>70</v>
      </c>
      <c r="D119" s="315">
        <f>AVERAGE(B115:B119)</f>
        <v>39.6</v>
      </c>
      <c r="E119" s="315">
        <f>AVERAGE(C115:C119)</f>
        <v>38</v>
      </c>
    </row>
    <row r="120" spans="1:5" x14ac:dyDescent="0.4">
      <c r="A120" s="310">
        <v>1960</v>
      </c>
      <c r="B120" s="318">
        <v>48</v>
      </c>
      <c r="C120" s="310">
        <v>28</v>
      </c>
      <c r="D120" s="315">
        <f t="shared" ref="D120:D157" si="10">AVERAGE(B111:B120)</f>
        <v>44.3</v>
      </c>
      <c r="E120" s="315">
        <f t="shared" ref="E120:E157" si="11">AVERAGE(C111:C120)</f>
        <v>32</v>
      </c>
    </row>
    <row r="121" spans="1:5" x14ac:dyDescent="0.4">
      <c r="A121" s="310">
        <v>1961</v>
      </c>
      <c r="B121" s="318">
        <v>35</v>
      </c>
      <c r="C121" s="310">
        <v>17</v>
      </c>
      <c r="D121" s="315">
        <f t="shared" si="10"/>
        <v>42.8</v>
      </c>
      <c r="E121" s="315">
        <f t="shared" si="11"/>
        <v>31.3</v>
      </c>
    </row>
    <row r="122" spans="1:5" x14ac:dyDescent="0.4">
      <c r="A122" s="310">
        <v>1962</v>
      </c>
      <c r="B122" s="318">
        <v>48</v>
      </c>
      <c r="C122" s="310">
        <v>9</v>
      </c>
      <c r="D122" s="315">
        <f t="shared" si="10"/>
        <v>40.4</v>
      </c>
      <c r="E122" s="315">
        <f t="shared" si="11"/>
        <v>28.5</v>
      </c>
    </row>
    <row r="123" spans="1:5" x14ac:dyDescent="0.4">
      <c r="A123" s="310">
        <v>1963</v>
      </c>
      <c r="B123" s="318">
        <v>69</v>
      </c>
      <c r="C123" s="310">
        <v>18</v>
      </c>
      <c r="D123" s="315">
        <f t="shared" si="10"/>
        <v>43.2</v>
      </c>
      <c r="E123" s="315">
        <f t="shared" si="11"/>
        <v>26.6</v>
      </c>
    </row>
    <row r="124" spans="1:5" x14ac:dyDescent="0.4">
      <c r="A124" s="310">
        <v>1964</v>
      </c>
      <c r="B124" s="318">
        <v>31</v>
      </c>
      <c r="C124" s="310">
        <v>26</v>
      </c>
      <c r="D124" s="315">
        <f t="shared" si="10"/>
        <v>42.9</v>
      </c>
      <c r="E124" s="315">
        <f t="shared" si="11"/>
        <v>28.8</v>
      </c>
    </row>
    <row r="125" spans="1:5" x14ac:dyDescent="0.4">
      <c r="A125" s="310">
        <v>1965</v>
      </c>
      <c r="B125" s="318">
        <v>45</v>
      </c>
      <c r="C125" s="310">
        <v>19</v>
      </c>
      <c r="D125" s="315">
        <f t="shared" si="10"/>
        <v>41.9</v>
      </c>
      <c r="E125" s="315">
        <f t="shared" si="11"/>
        <v>25.7</v>
      </c>
    </row>
    <row r="126" spans="1:5" x14ac:dyDescent="0.4">
      <c r="A126" s="310">
        <v>1966</v>
      </c>
      <c r="B126" s="318">
        <v>27</v>
      </c>
      <c r="C126" s="310">
        <v>24</v>
      </c>
      <c r="D126" s="315">
        <f t="shared" si="10"/>
        <v>40.1</v>
      </c>
      <c r="E126" s="315">
        <f t="shared" si="11"/>
        <v>26.1</v>
      </c>
    </row>
    <row r="127" spans="1:5" x14ac:dyDescent="0.4">
      <c r="A127" s="310">
        <v>1967</v>
      </c>
      <c r="B127" s="318">
        <v>30</v>
      </c>
      <c r="C127" s="310">
        <v>32</v>
      </c>
      <c r="D127" s="315">
        <f t="shared" si="10"/>
        <v>40.6</v>
      </c>
      <c r="E127" s="315">
        <f t="shared" si="11"/>
        <v>26.8</v>
      </c>
    </row>
    <row r="128" spans="1:5" x14ac:dyDescent="0.4">
      <c r="A128" s="310">
        <v>1968</v>
      </c>
      <c r="B128" s="318">
        <v>61</v>
      </c>
      <c r="C128" s="310">
        <v>44</v>
      </c>
      <c r="D128" s="315">
        <f t="shared" si="10"/>
        <v>42.6</v>
      </c>
      <c r="E128" s="315">
        <f t="shared" si="11"/>
        <v>28.7</v>
      </c>
    </row>
    <row r="129" spans="1:5" x14ac:dyDescent="0.4">
      <c r="A129" s="310">
        <v>1969</v>
      </c>
      <c r="B129" s="318">
        <v>67</v>
      </c>
      <c r="C129" s="310">
        <v>39</v>
      </c>
      <c r="D129" s="315">
        <f t="shared" si="10"/>
        <v>46.1</v>
      </c>
      <c r="E129" s="315">
        <f t="shared" si="11"/>
        <v>25.6</v>
      </c>
    </row>
    <row r="130" spans="1:5" x14ac:dyDescent="0.4">
      <c r="A130" s="310">
        <v>1970</v>
      </c>
      <c r="B130" s="318">
        <v>58</v>
      </c>
      <c r="C130" s="310">
        <v>42</v>
      </c>
      <c r="D130" s="315">
        <f t="shared" si="10"/>
        <v>47.1</v>
      </c>
      <c r="E130" s="315">
        <f t="shared" si="11"/>
        <v>27</v>
      </c>
    </row>
    <row r="131" spans="1:5" x14ac:dyDescent="0.4">
      <c r="A131" s="310">
        <v>1971</v>
      </c>
      <c r="B131" s="318">
        <v>32</v>
      </c>
      <c r="C131" s="310">
        <v>39</v>
      </c>
      <c r="D131" s="315">
        <f t="shared" si="10"/>
        <v>46.8</v>
      </c>
      <c r="E131" s="315">
        <f t="shared" si="11"/>
        <v>29.2</v>
      </c>
    </row>
    <row r="132" spans="1:5" x14ac:dyDescent="0.4">
      <c r="A132" s="310">
        <v>1972</v>
      </c>
      <c r="B132" s="318">
        <v>45</v>
      </c>
      <c r="C132" s="310">
        <v>17</v>
      </c>
      <c r="D132" s="315">
        <f t="shared" si="10"/>
        <v>46.5</v>
      </c>
      <c r="E132" s="315">
        <f t="shared" si="11"/>
        <v>30</v>
      </c>
    </row>
    <row r="133" spans="1:5" x14ac:dyDescent="0.4">
      <c r="A133" s="310">
        <v>1973</v>
      </c>
      <c r="B133" s="318">
        <v>46</v>
      </c>
      <c r="C133" s="310">
        <v>40</v>
      </c>
      <c r="D133" s="315">
        <f t="shared" si="10"/>
        <v>44.2</v>
      </c>
      <c r="E133" s="315">
        <f t="shared" si="11"/>
        <v>32.200000000000003</v>
      </c>
    </row>
    <row r="134" spans="1:5" x14ac:dyDescent="0.4">
      <c r="A134" s="310">
        <v>1974</v>
      </c>
      <c r="B134" s="318">
        <v>23</v>
      </c>
      <c r="C134" s="310">
        <v>10</v>
      </c>
      <c r="D134" s="315">
        <f t="shared" si="10"/>
        <v>43.4</v>
      </c>
      <c r="E134" s="315">
        <f t="shared" si="11"/>
        <v>30.6</v>
      </c>
    </row>
    <row r="135" spans="1:5" x14ac:dyDescent="0.4">
      <c r="A135" s="310">
        <v>1975</v>
      </c>
      <c r="B135" s="318">
        <v>34</v>
      </c>
      <c r="C135" s="310">
        <v>56</v>
      </c>
      <c r="D135" s="315">
        <f t="shared" si="10"/>
        <v>42.3</v>
      </c>
      <c r="E135" s="315">
        <f t="shared" si="11"/>
        <v>34.299999999999997</v>
      </c>
    </row>
    <row r="136" spans="1:5" x14ac:dyDescent="0.4">
      <c r="A136" s="310">
        <v>1976</v>
      </c>
      <c r="B136" s="318">
        <v>43</v>
      </c>
      <c r="C136" s="310">
        <v>44</v>
      </c>
      <c r="D136" s="315">
        <f t="shared" si="10"/>
        <v>43.9</v>
      </c>
      <c r="E136" s="315">
        <f t="shared" si="11"/>
        <v>36.299999999999997</v>
      </c>
    </row>
    <row r="137" spans="1:5" x14ac:dyDescent="0.4">
      <c r="A137" s="310">
        <v>1977</v>
      </c>
      <c r="B137" s="318">
        <v>44</v>
      </c>
      <c r="C137" s="310">
        <v>32</v>
      </c>
      <c r="D137" s="315">
        <f t="shared" si="10"/>
        <v>45.3</v>
      </c>
      <c r="E137" s="315">
        <f t="shared" si="11"/>
        <v>36.299999999999997</v>
      </c>
    </row>
    <row r="138" spans="1:5" x14ac:dyDescent="0.4">
      <c r="A138" s="310">
        <v>1978</v>
      </c>
      <c r="B138" s="318">
        <v>44</v>
      </c>
      <c r="C138" s="310">
        <v>25</v>
      </c>
      <c r="D138" s="315">
        <f t="shared" si="10"/>
        <v>43.6</v>
      </c>
      <c r="E138" s="315">
        <f t="shared" si="11"/>
        <v>34.4</v>
      </c>
    </row>
    <row r="139" spans="1:5" x14ac:dyDescent="0.4">
      <c r="A139" s="310">
        <v>1979</v>
      </c>
      <c r="B139" s="318">
        <v>75</v>
      </c>
      <c r="C139" s="310">
        <v>23</v>
      </c>
      <c r="D139" s="315">
        <f t="shared" si="10"/>
        <v>44.4</v>
      </c>
      <c r="E139" s="315">
        <f t="shared" si="11"/>
        <v>32.799999999999997</v>
      </c>
    </row>
    <row r="140" spans="1:5" x14ac:dyDescent="0.4">
      <c r="A140" s="310">
        <v>1980</v>
      </c>
      <c r="B140" s="318">
        <v>48</v>
      </c>
      <c r="C140" s="310">
        <v>29</v>
      </c>
      <c r="D140" s="315">
        <f t="shared" si="10"/>
        <v>43.4</v>
      </c>
      <c r="E140" s="315">
        <f t="shared" si="11"/>
        <v>31.5</v>
      </c>
    </row>
    <row r="141" spans="1:5" x14ac:dyDescent="0.4">
      <c r="A141" s="310">
        <v>1981</v>
      </c>
      <c r="B141" s="318">
        <v>34</v>
      </c>
      <c r="C141" s="310">
        <v>33</v>
      </c>
      <c r="D141" s="315">
        <f t="shared" si="10"/>
        <v>43.6</v>
      </c>
      <c r="E141" s="315">
        <f t="shared" si="11"/>
        <v>30.9</v>
      </c>
    </row>
    <row r="142" spans="1:5" x14ac:dyDescent="0.4">
      <c r="A142" s="310">
        <v>1982</v>
      </c>
      <c r="B142" s="318">
        <v>47</v>
      </c>
      <c r="C142" s="310">
        <v>50</v>
      </c>
      <c r="D142" s="315">
        <f t="shared" si="10"/>
        <v>43.8</v>
      </c>
      <c r="E142" s="315">
        <f t="shared" si="11"/>
        <v>34.200000000000003</v>
      </c>
    </row>
    <row r="143" spans="1:5" x14ac:dyDescent="0.4">
      <c r="A143" s="310">
        <v>1983</v>
      </c>
      <c r="B143" s="318">
        <v>42</v>
      </c>
      <c r="C143" s="310">
        <v>53</v>
      </c>
      <c r="D143" s="315">
        <f t="shared" si="10"/>
        <v>43.4</v>
      </c>
      <c r="E143" s="315">
        <f t="shared" si="11"/>
        <v>35.5</v>
      </c>
    </row>
    <row r="144" spans="1:5" x14ac:dyDescent="0.4">
      <c r="A144" s="310">
        <v>1984</v>
      </c>
      <c r="B144" s="318">
        <v>44</v>
      </c>
      <c r="C144" s="310">
        <v>55</v>
      </c>
      <c r="D144" s="315">
        <f t="shared" si="10"/>
        <v>45.5</v>
      </c>
      <c r="E144" s="315">
        <f t="shared" si="11"/>
        <v>40</v>
      </c>
    </row>
    <row r="145" spans="1:5" x14ac:dyDescent="0.4">
      <c r="A145" s="310">
        <v>1985</v>
      </c>
      <c r="B145" s="318">
        <v>71</v>
      </c>
      <c r="C145" s="310">
        <v>20</v>
      </c>
      <c r="D145" s="315">
        <f t="shared" si="10"/>
        <v>49.2</v>
      </c>
      <c r="E145" s="315">
        <f t="shared" si="11"/>
        <v>36.4</v>
      </c>
    </row>
    <row r="146" spans="1:5" x14ac:dyDescent="0.4">
      <c r="A146" s="310">
        <v>1986</v>
      </c>
      <c r="B146" s="318">
        <v>51</v>
      </c>
      <c r="C146" s="310">
        <v>16</v>
      </c>
      <c r="D146" s="315">
        <f t="shared" si="10"/>
        <v>50</v>
      </c>
      <c r="E146" s="315">
        <f t="shared" si="11"/>
        <v>33.6</v>
      </c>
    </row>
    <row r="147" spans="1:5" x14ac:dyDescent="0.4">
      <c r="A147" s="310">
        <v>1987</v>
      </c>
      <c r="B147" s="318">
        <v>49</v>
      </c>
      <c r="C147" s="310">
        <v>26</v>
      </c>
      <c r="D147" s="315">
        <f t="shared" si="10"/>
        <v>50.5</v>
      </c>
      <c r="E147" s="315">
        <f t="shared" si="11"/>
        <v>33</v>
      </c>
    </row>
    <row r="148" spans="1:5" x14ac:dyDescent="0.4">
      <c r="A148" s="310">
        <v>1988</v>
      </c>
      <c r="B148" s="318">
        <v>22</v>
      </c>
      <c r="C148" s="310">
        <v>24</v>
      </c>
      <c r="D148" s="315">
        <f t="shared" si="10"/>
        <v>48.3</v>
      </c>
      <c r="E148" s="315">
        <f t="shared" si="11"/>
        <v>32.9</v>
      </c>
    </row>
    <row r="149" spans="1:5" x14ac:dyDescent="0.4">
      <c r="A149" s="310">
        <v>1989</v>
      </c>
      <c r="B149" s="318">
        <v>29</v>
      </c>
      <c r="C149" s="310">
        <v>51</v>
      </c>
      <c r="D149" s="315">
        <f t="shared" si="10"/>
        <v>43.7</v>
      </c>
      <c r="E149" s="315">
        <f t="shared" si="11"/>
        <v>35.700000000000003</v>
      </c>
    </row>
    <row r="150" spans="1:5" x14ac:dyDescent="0.4">
      <c r="A150" s="310">
        <v>1990</v>
      </c>
      <c r="B150" s="318">
        <v>22</v>
      </c>
      <c r="C150" s="310">
        <v>36</v>
      </c>
      <c r="D150" s="315">
        <f t="shared" si="10"/>
        <v>41.1</v>
      </c>
      <c r="E150" s="315">
        <f t="shared" si="11"/>
        <v>36.4</v>
      </c>
    </row>
    <row r="151" spans="1:5" x14ac:dyDescent="0.4">
      <c r="A151" s="310">
        <v>1991</v>
      </c>
      <c r="B151" s="318">
        <v>39</v>
      </c>
      <c r="C151" s="310">
        <v>35</v>
      </c>
      <c r="D151" s="315">
        <f t="shared" si="10"/>
        <v>41.6</v>
      </c>
      <c r="E151" s="315">
        <f t="shared" si="11"/>
        <v>36.6</v>
      </c>
    </row>
    <row r="152" spans="1:5" x14ac:dyDescent="0.4">
      <c r="A152" s="310">
        <v>1992</v>
      </c>
      <c r="B152" s="318">
        <v>23</v>
      </c>
      <c r="C152" s="310">
        <v>30</v>
      </c>
      <c r="D152" s="315">
        <f t="shared" si="10"/>
        <v>39.200000000000003</v>
      </c>
      <c r="E152" s="315">
        <f t="shared" si="11"/>
        <v>34.6</v>
      </c>
    </row>
    <row r="153" spans="1:5" x14ac:dyDescent="0.4">
      <c r="A153" s="310">
        <v>1993</v>
      </c>
      <c r="B153" s="318">
        <v>28</v>
      </c>
      <c r="C153" s="310">
        <v>10</v>
      </c>
      <c r="D153" s="315">
        <f t="shared" si="10"/>
        <v>37.799999999999997</v>
      </c>
      <c r="E153" s="315">
        <f t="shared" si="11"/>
        <v>30.3</v>
      </c>
    </row>
    <row r="154" spans="1:5" x14ac:dyDescent="0.4">
      <c r="A154" s="310">
        <v>1994</v>
      </c>
      <c r="B154" s="318">
        <v>28</v>
      </c>
      <c r="C154" s="310">
        <v>16</v>
      </c>
      <c r="D154" s="315">
        <f t="shared" si="10"/>
        <v>36.200000000000003</v>
      </c>
      <c r="E154" s="315">
        <f t="shared" si="11"/>
        <v>26.4</v>
      </c>
    </row>
    <row r="155" spans="1:5" x14ac:dyDescent="0.4">
      <c r="A155" s="310">
        <v>1995</v>
      </c>
      <c r="B155" s="318">
        <v>31</v>
      </c>
      <c r="C155" s="310">
        <v>58</v>
      </c>
      <c r="D155" s="315">
        <f t="shared" si="10"/>
        <v>32.200000000000003</v>
      </c>
      <c r="E155" s="315">
        <f t="shared" si="11"/>
        <v>30.2</v>
      </c>
    </row>
    <row r="156" spans="1:5" x14ac:dyDescent="0.4">
      <c r="A156" s="310">
        <v>1996</v>
      </c>
      <c r="B156" s="318">
        <v>47</v>
      </c>
      <c r="C156" s="310">
        <v>25</v>
      </c>
      <c r="D156" s="315">
        <f t="shared" si="10"/>
        <v>31.8</v>
      </c>
      <c r="E156" s="315">
        <f t="shared" si="11"/>
        <v>31.1</v>
      </c>
    </row>
    <row r="157" spans="1:5" x14ac:dyDescent="0.4">
      <c r="A157" s="310">
        <v>1997</v>
      </c>
      <c r="B157" s="318">
        <v>26</v>
      </c>
      <c r="C157" s="310">
        <v>38</v>
      </c>
      <c r="D157" s="315">
        <f t="shared" si="10"/>
        <v>29.5</v>
      </c>
      <c r="E157" s="315">
        <f t="shared" si="11"/>
        <v>32.299999999999997</v>
      </c>
    </row>
    <row r="158" spans="1:5" x14ac:dyDescent="0.4">
      <c r="A158" s="310">
        <v>1998</v>
      </c>
      <c r="B158" s="318">
        <v>21</v>
      </c>
      <c r="C158" s="310">
        <v>18</v>
      </c>
      <c r="D158" s="315">
        <f>AVERAGE(B150:B158)</f>
        <v>29.444444444444443</v>
      </c>
      <c r="E158" s="315">
        <f>AVERAGE(C150:C158)</f>
        <v>29.555555555555557</v>
      </c>
    </row>
    <row r="159" spans="1:5" x14ac:dyDescent="0.4">
      <c r="A159" s="310">
        <v>1999</v>
      </c>
      <c r="B159" s="318">
        <v>25</v>
      </c>
      <c r="C159" s="310">
        <v>31</v>
      </c>
      <c r="D159" s="315">
        <f>AVERAGE(B150:B159)</f>
        <v>29</v>
      </c>
      <c r="E159" s="315">
        <f>AVERAGE(C150:C159)</f>
        <v>29.7</v>
      </c>
    </row>
    <row r="160" spans="1:5" x14ac:dyDescent="0.4">
      <c r="A160" s="310">
        <v>2000</v>
      </c>
      <c r="B160" s="318">
        <v>19</v>
      </c>
      <c r="C160" s="310">
        <v>51</v>
      </c>
      <c r="D160" s="315">
        <f>AVERAGE(B154:B160)</f>
        <v>28.142857142857142</v>
      </c>
      <c r="E160" s="315">
        <f>AVERAGE(C154:C160)</f>
        <v>33.857142857142854</v>
      </c>
    </row>
    <row r="161" spans="1:5" x14ac:dyDescent="0.4">
      <c r="A161" s="310">
        <v>2001</v>
      </c>
      <c r="B161" s="318">
        <v>53</v>
      </c>
      <c r="C161" s="310">
        <v>32</v>
      </c>
      <c r="D161" s="315">
        <f t="shared" ref="D161:E165" si="12">AVERAGE(B152:B161)</f>
        <v>30.1</v>
      </c>
      <c r="E161" s="315">
        <f t="shared" si="12"/>
        <v>30.9</v>
      </c>
    </row>
    <row r="162" spans="1:5" x14ac:dyDescent="0.4">
      <c r="A162" s="310">
        <v>2002</v>
      </c>
      <c r="B162" s="318">
        <v>22</v>
      </c>
      <c r="C162" s="310">
        <v>21</v>
      </c>
      <c r="D162" s="315">
        <f t="shared" si="12"/>
        <v>30</v>
      </c>
      <c r="E162" s="315">
        <f t="shared" si="12"/>
        <v>30</v>
      </c>
    </row>
    <row r="163" spans="1:5" x14ac:dyDescent="0.4">
      <c r="A163" s="310">
        <v>2003</v>
      </c>
      <c r="B163" s="318">
        <v>44</v>
      </c>
      <c r="C163" s="310">
        <v>48</v>
      </c>
      <c r="D163" s="315">
        <f t="shared" si="12"/>
        <v>31.6</v>
      </c>
      <c r="E163" s="315">
        <f t="shared" si="12"/>
        <v>33.799999999999997</v>
      </c>
    </row>
    <row r="164" spans="1:5" x14ac:dyDescent="0.4">
      <c r="A164" s="310">
        <v>2004</v>
      </c>
      <c r="B164" s="318">
        <v>33</v>
      </c>
      <c r="C164" s="310">
        <v>40</v>
      </c>
      <c r="D164" s="315">
        <f t="shared" si="12"/>
        <v>32.1</v>
      </c>
      <c r="E164" s="315">
        <f t="shared" si="12"/>
        <v>36.200000000000003</v>
      </c>
    </row>
    <row r="165" spans="1:5" x14ac:dyDescent="0.4">
      <c r="A165" s="310">
        <v>2005</v>
      </c>
      <c r="B165" s="318">
        <v>31</v>
      </c>
      <c r="C165" s="310">
        <v>38</v>
      </c>
      <c r="D165" s="315">
        <f t="shared" si="12"/>
        <v>32.1</v>
      </c>
      <c r="E165" s="315">
        <f t="shared" si="12"/>
        <v>34.200000000000003</v>
      </c>
    </row>
    <row r="166" spans="1:5" x14ac:dyDescent="0.4">
      <c r="A166" s="310">
        <v>2006</v>
      </c>
      <c r="B166" s="318">
        <v>36</v>
      </c>
      <c r="C166" s="310">
        <v>60</v>
      </c>
      <c r="D166" s="315">
        <f>AVERAGE(B159:B166)</f>
        <v>32.875</v>
      </c>
      <c r="E166" s="315">
        <f>AVERAGE(C159:C166)</f>
        <v>40.125</v>
      </c>
    </row>
    <row r="167" spans="1:5" x14ac:dyDescent="0.4">
      <c r="A167" s="310">
        <v>2007</v>
      </c>
      <c r="B167" s="318">
        <v>25</v>
      </c>
      <c r="C167" s="310">
        <v>30</v>
      </c>
      <c r="D167" s="315">
        <f t="shared" ref="D167:D177" si="13">AVERAGE(B158:B167)</f>
        <v>30.9</v>
      </c>
      <c r="E167" s="315">
        <f t="shared" ref="E167:E177" si="14">AVERAGE(C158:C167)</f>
        <v>36.9</v>
      </c>
    </row>
    <row r="168" spans="1:5" x14ac:dyDescent="0.4">
      <c r="A168" s="310">
        <v>2008</v>
      </c>
      <c r="B168" s="318">
        <v>57</v>
      </c>
      <c r="C168" s="310">
        <v>31</v>
      </c>
      <c r="D168" s="315">
        <f t="shared" si="13"/>
        <v>34.5</v>
      </c>
      <c r="E168" s="315">
        <f t="shared" si="14"/>
        <v>38.200000000000003</v>
      </c>
    </row>
    <row r="169" spans="1:5" x14ac:dyDescent="0.4">
      <c r="A169" s="310">
        <v>2009</v>
      </c>
      <c r="B169" s="318">
        <v>48</v>
      </c>
      <c r="C169" s="310">
        <v>41</v>
      </c>
      <c r="D169" s="315">
        <f t="shared" si="13"/>
        <v>36.799999999999997</v>
      </c>
      <c r="E169" s="315">
        <f t="shared" si="14"/>
        <v>39.200000000000003</v>
      </c>
    </row>
    <row r="170" spans="1:5" x14ac:dyDescent="0.4">
      <c r="A170" s="310">
        <v>2010</v>
      </c>
      <c r="B170" s="318">
        <v>87</v>
      </c>
      <c r="C170" s="310">
        <v>38</v>
      </c>
      <c r="D170" s="315">
        <f t="shared" si="13"/>
        <v>43.6</v>
      </c>
      <c r="E170" s="315">
        <f t="shared" si="14"/>
        <v>37.9</v>
      </c>
    </row>
    <row r="171" spans="1:5" x14ac:dyDescent="0.4">
      <c r="A171" s="310">
        <v>2011</v>
      </c>
      <c r="B171" s="318">
        <v>24</v>
      </c>
      <c r="C171" s="310">
        <v>27</v>
      </c>
      <c r="D171" s="315">
        <f t="shared" si="13"/>
        <v>40.700000000000003</v>
      </c>
      <c r="E171" s="315">
        <f t="shared" si="14"/>
        <v>37.4</v>
      </c>
    </row>
    <row r="172" spans="1:5" x14ac:dyDescent="0.4">
      <c r="A172" s="310">
        <v>2012</v>
      </c>
      <c r="B172" s="318">
        <v>29</v>
      </c>
      <c r="C172" s="310">
        <v>38</v>
      </c>
      <c r="D172" s="315">
        <f t="shared" si="13"/>
        <v>41.4</v>
      </c>
      <c r="E172" s="315">
        <f t="shared" si="14"/>
        <v>39.1</v>
      </c>
    </row>
    <row r="173" spans="1:5" x14ac:dyDescent="0.4">
      <c r="A173" s="310">
        <v>2013</v>
      </c>
      <c r="B173" s="318">
        <v>41</v>
      </c>
      <c r="C173" s="310">
        <v>58</v>
      </c>
      <c r="D173" s="315">
        <f t="shared" si="13"/>
        <v>41.1</v>
      </c>
      <c r="E173" s="315">
        <f t="shared" si="14"/>
        <v>40.1</v>
      </c>
    </row>
    <row r="174" spans="1:5" x14ac:dyDescent="0.4">
      <c r="A174" s="310">
        <v>2014</v>
      </c>
      <c r="B174" s="318">
        <v>24</v>
      </c>
      <c r="C174" s="310">
        <v>48</v>
      </c>
      <c r="D174" s="315">
        <f t="shared" si="13"/>
        <v>40.200000000000003</v>
      </c>
      <c r="E174" s="315">
        <f t="shared" si="14"/>
        <v>40.9</v>
      </c>
    </row>
    <row r="175" spans="1:5" x14ac:dyDescent="0.4">
      <c r="A175" s="310">
        <v>2015</v>
      </c>
      <c r="B175" s="318">
        <v>46</v>
      </c>
      <c r="C175" s="310">
        <v>21</v>
      </c>
      <c r="D175" s="315">
        <f t="shared" si="13"/>
        <v>41.7</v>
      </c>
      <c r="E175" s="315">
        <f t="shared" si="14"/>
        <v>39.200000000000003</v>
      </c>
    </row>
    <row r="176" spans="1:5" x14ac:dyDescent="0.4">
      <c r="A176" s="310">
        <v>2016</v>
      </c>
      <c r="B176" s="318">
        <v>33</v>
      </c>
      <c r="C176" s="310">
        <v>45</v>
      </c>
      <c r="D176" s="315">
        <f t="shared" si="13"/>
        <v>41.4</v>
      </c>
      <c r="E176" s="315">
        <f t="shared" si="14"/>
        <v>37.700000000000003</v>
      </c>
    </row>
    <row r="177" spans="1:5" x14ac:dyDescent="0.4">
      <c r="A177" s="310">
        <v>2017</v>
      </c>
      <c r="B177" s="318">
        <v>31</v>
      </c>
      <c r="C177" s="310">
        <v>39</v>
      </c>
      <c r="D177" s="315">
        <f t="shared" si="13"/>
        <v>42</v>
      </c>
      <c r="E177" s="315">
        <f t="shared" si="14"/>
        <v>38.6</v>
      </c>
    </row>
    <row r="178" spans="1:5" x14ac:dyDescent="0.4">
      <c r="A178" s="310">
        <v>2018</v>
      </c>
      <c r="B178" s="318">
        <v>36</v>
      </c>
      <c r="C178" s="310">
        <v>61</v>
      </c>
      <c r="D178" s="315">
        <f>AVERAGE(B172:B178)</f>
        <v>34.285714285714285</v>
      </c>
      <c r="E178" s="315">
        <f>AVERAGE(C172:C178)</f>
        <v>44.285714285714285</v>
      </c>
    </row>
    <row r="179" spans="1:5" x14ac:dyDescent="0.4">
      <c r="A179" s="310">
        <v>2019</v>
      </c>
      <c r="B179" s="318">
        <v>22</v>
      </c>
      <c r="C179" s="310">
        <v>46</v>
      </c>
      <c r="D179" s="315">
        <f>AVERAGE(B170:B179)</f>
        <v>37.299999999999997</v>
      </c>
      <c r="E179" s="315">
        <f>AVERAGE(C170:C179)</f>
        <v>42.1</v>
      </c>
    </row>
    <row r="180" spans="1:5" x14ac:dyDescent="0.4">
      <c r="A180" s="310">
        <v>2020</v>
      </c>
      <c r="B180" s="318">
        <v>19</v>
      </c>
      <c r="C180" s="310">
        <v>42</v>
      </c>
      <c r="D180" s="315">
        <f>AVERAGE(B173:B180)</f>
        <v>31.5</v>
      </c>
      <c r="E180" s="315">
        <f>AVERAGE(C173:C180)</f>
        <v>45</v>
      </c>
    </row>
    <row r="181" spans="1:5" x14ac:dyDescent="0.4">
      <c r="A181" s="310">
        <v>2021</v>
      </c>
      <c r="B181" s="318">
        <v>31</v>
      </c>
      <c r="C181" s="310">
        <v>58</v>
      </c>
      <c r="D181" s="315">
        <f t="shared" ref="D181:E181" si="15">AVERAGE(B172:B181)</f>
        <v>31.2</v>
      </c>
      <c r="E181" s="315">
        <f t="shared" si="15"/>
        <v>45.6</v>
      </c>
    </row>
    <row r="182" spans="1:5" x14ac:dyDescent="0.4">
      <c r="A182" s="310">
        <v>2022</v>
      </c>
      <c r="B182" s="318">
        <v>27</v>
      </c>
      <c r="C182" s="310">
        <v>50</v>
      </c>
      <c r="D182" s="315">
        <f t="shared" ref="D182:E182" si="16">AVERAGE(B173:B182)</f>
        <v>31</v>
      </c>
      <c r="E182" s="315">
        <f t="shared" si="16"/>
        <v>46.8</v>
      </c>
    </row>
    <row r="183" spans="1:5" x14ac:dyDescent="0.4">
      <c r="A183" s="310">
        <v>2023</v>
      </c>
      <c r="B183" s="318">
        <v>27</v>
      </c>
      <c r="C183" s="310">
        <v>58</v>
      </c>
      <c r="D183" s="315">
        <f t="shared" ref="D183:E185" si="17">AVERAGE(B174:B183)</f>
        <v>29.6</v>
      </c>
      <c r="E183" s="315">
        <f t="shared" si="17"/>
        <v>46.8</v>
      </c>
    </row>
    <row r="184" spans="1:5" x14ac:dyDescent="0.4">
      <c r="A184" s="310">
        <v>2024</v>
      </c>
      <c r="B184" s="318">
        <v>23</v>
      </c>
      <c r="C184" s="310">
        <v>45</v>
      </c>
      <c r="D184" s="315">
        <f t="shared" si="17"/>
        <v>29.5</v>
      </c>
      <c r="E184" s="315">
        <f t="shared" si="17"/>
        <v>46.5</v>
      </c>
    </row>
    <row r="185" spans="1:5" x14ac:dyDescent="0.4">
      <c r="A185" s="310">
        <v>2025</v>
      </c>
      <c r="B185" s="318">
        <v>27</v>
      </c>
      <c r="C185" s="310">
        <v>61</v>
      </c>
      <c r="D185" s="315">
        <f t="shared" si="17"/>
        <v>27.6</v>
      </c>
      <c r="E185" s="315">
        <f t="shared" si="17"/>
        <v>50.5</v>
      </c>
    </row>
    <row r="186" spans="1:5" x14ac:dyDescent="0.4">
      <c r="B186" s="315"/>
    </row>
  </sheetData>
  <sortState xmlns:xlrd2="http://schemas.microsoft.com/office/spreadsheetml/2017/richdata2" ref="A4:E183">
    <sortCondition ref="A4:A183"/>
  </sortState>
  <hyperlinks>
    <hyperlink ref="AA1" location="Contents!A1" display="Return to contents" xr:uid="{2E4EB310-3253-4564-B771-C823B0BF91AD}"/>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7"/>
  <sheetViews>
    <sheetView workbookViewId="0">
      <selection sqref="A1:XFD1048576"/>
    </sheetView>
  </sheetViews>
  <sheetFormatPr defaultColWidth="9.44140625" defaultRowHeight="13.2" x14ac:dyDescent="0.25"/>
  <cols>
    <col min="1" max="1" width="34.5546875" customWidth="1"/>
    <col min="2" max="7" width="12.44140625" customWidth="1"/>
  </cols>
  <sheetData>
    <row r="1" spans="1:14" ht="15.6" x14ac:dyDescent="0.3">
      <c r="A1" s="20" t="s">
        <v>214</v>
      </c>
      <c r="B1" s="40"/>
      <c r="C1" s="40"/>
      <c r="D1" s="40"/>
      <c r="E1" s="40"/>
      <c r="F1" s="40"/>
      <c r="G1" s="40"/>
      <c r="H1" s="40"/>
      <c r="I1" s="40"/>
    </row>
    <row r="2" spans="1:14" ht="13.8" x14ac:dyDescent="0.25">
      <c r="A2" s="40"/>
      <c r="B2" s="40"/>
      <c r="C2" s="40"/>
      <c r="D2" s="40"/>
      <c r="E2" s="40"/>
      <c r="F2" s="40"/>
      <c r="H2" s="40"/>
      <c r="I2" s="3" t="s">
        <v>212</v>
      </c>
    </row>
    <row r="3" spans="1:14" x14ac:dyDescent="0.25">
      <c r="A3" s="267"/>
      <c r="B3" s="185">
        <v>2009</v>
      </c>
      <c r="C3" s="185">
        <v>2010</v>
      </c>
      <c r="D3" s="185">
        <v>2011</v>
      </c>
      <c r="E3" s="185">
        <v>2012</v>
      </c>
      <c r="F3" s="185">
        <v>2013</v>
      </c>
      <c r="G3" s="185">
        <v>2014</v>
      </c>
      <c r="H3" s="185">
        <v>2015</v>
      </c>
      <c r="I3" s="185">
        <v>2016</v>
      </c>
    </row>
    <row r="4" spans="1:14" x14ac:dyDescent="0.25">
      <c r="A4" s="268" t="s">
        <v>122</v>
      </c>
      <c r="B4" s="272">
        <v>19.707206881042726</v>
      </c>
      <c r="C4" s="272">
        <v>22.312307898269864</v>
      </c>
      <c r="D4" s="272">
        <v>19.048097762384387</v>
      </c>
      <c r="E4" s="272">
        <v>19.002045529606992</v>
      </c>
      <c r="F4" s="272">
        <v>20.308087298292747</v>
      </c>
      <c r="G4" s="272">
        <v>17.846881416085179</v>
      </c>
      <c r="H4" s="272">
        <v>16.495403682124568</v>
      </c>
      <c r="I4" s="273">
        <v>17.090389267873899</v>
      </c>
    </row>
    <row r="5" spans="1:14" x14ac:dyDescent="0.25">
      <c r="A5" s="120" t="s">
        <v>0</v>
      </c>
      <c r="B5" s="274">
        <v>10.294228949858089</v>
      </c>
      <c r="C5" s="274">
        <v>10.403854773644106</v>
      </c>
      <c r="D5" s="274"/>
      <c r="E5" s="274">
        <v>8.0346882640586799</v>
      </c>
      <c r="F5" s="274">
        <v>11.535359438924605</v>
      </c>
      <c r="G5" s="274">
        <v>7.5025627883136856</v>
      </c>
      <c r="H5" s="274">
        <v>6.9888162854988689</v>
      </c>
      <c r="I5" s="274">
        <v>5.9358760066859144</v>
      </c>
    </row>
    <row r="6" spans="1:14" x14ac:dyDescent="0.25">
      <c r="A6" s="8" t="s">
        <v>213</v>
      </c>
    </row>
    <row r="7" spans="1:14" x14ac:dyDescent="0.25">
      <c r="A7" s="726" t="s">
        <v>215</v>
      </c>
      <c r="B7" s="726"/>
      <c r="C7" s="726"/>
      <c r="D7" s="726"/>
      <c r="E7" s="726"/>
      <c r="F7" s="726"/>
      <c r="G7" s="726"/>
      <c r="H7" s="726"/>
      <c r="I7" s="726"/>
      <c r="J7" s="8"/>
      <c r="K7" s="8"/>
      <c r="L7" s="8"/>
      <c r="M7" s="8"/>
      <c r="N7" s="8"/>
    </row>
  </sheetData>
  <mergeCells count="1">
    <mergeCell ref="A7:I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84"/>
  <sheetViews>
    <sheetView zoomScale="160" zoomScaleNormal="160" workbookViewId="0"/>
  </sheetViews>
  <sheetFormatPr defaultColWidth="8.5546875" defaultRowHeight="16.2" x14ac:dyDescent="0.4"/>
  <cols>
    <col min="1" max="16384" width="8.5546875" style="309"/>
  </cols>
  <sheetData>
    <row r="1" spans="1:20" ht="16.8" x14ac:dyDescent="0.4">
      <c r="A1" s="311" t="s">
        <v>475</v>
      </c>
      <c r="B1" s="310"/>
      <c r="C1" s="310"/>
      <c r="D1" s="310"/>
      <c r="J1" s="311" t="s">
        <v>476</v>
      </c>
      <c r="T1" s="31" t="s">
        <v>81</v>
      </c>
    </row>
    <row r="2" spans="1:20" x14ac:dyDescent="0.4">
      <c r="A2" s="310"/>
      <c r="B2" s="310"/>
      <c r="C2" s="310"/>
      <c r="D2" s="310"/>
    </row>
    <row r="3" spans="1:20" ht="54.6" x14ac:dyDescent="0.4">
      <c r="A3" s="312" t="s">
        <v>1</v>
      </c>
      <c r="B3" s="313" t="s">
        <v>234</v>
      </c>
      <c r="C3" s="314" t="s">
        <v>235</v>
      </c>
      <c r="D3" s="310"/>
    </row>
    <row r="4" spans="1:20" x14ac:dyDescent="0.4">
      <c r="A4" s="310">
        <v>1853</v>
      </c>
      <c r="B4" s="315">
        <v>773.19999999999993</v>
      </c>
      <c r="C4" s="310"/>
      <c r="D4" s="310"/>
    </row>
    <row r="5" spans="1:20" x14ac:dyDescent="0.4">
      <c r="A5" s="310">
        <v>1854</v>
      </c>
      <c r="B5" s="315">
        <v>834.00000000000011</v>
      </c>
      <c r="C5" s="310"/>
      <c r="D5" s="310"/>
    </row>
    <row r="6" spans="1:20" x14ac:dyDescent="0.4">
      <c r="A6" s="310">
        <v>1855</v>
      </c>
      <c r="B6" s="315">
        <v>602.09999999999991</v>
      </c>
      <c r="C6" s="310"/>
      <c r="D6" s="310"/>
    </row>
    <row r="7" spans="1:20" x14ac:dyDescent="0.4">
      <c r="A7" s="310">
        <v>1856</v>
      </c>
      <c r="B7" s="315">
        <v>627</v>
      </c>
      <c r="C7" s="310"/>
      <c r="D7" s="310"/>
    </row>
    <row r="8" spans="1:20" x14ac:dyDescent="0.4">
      <c r="A8" s="310">
        <v>1857</v>
      </c>
      <c r="B8" s="315">
        <v>783</v>
      </c>
      <c r="C8" s="310"/>
      <c r="D8" s="310"/>
    </row>
    <row r="9" spans="1:20" x14ac:dyDescent="0.4">
      <c r="A9" s="310">
        <v>1858</v>
      </c>
      <c r="B9" s="315">
        <v>734.7</v>
      </c>
      <c r="C9" s="310"/>
      <c r="D9" s="310"/>
    </row>
    <row r="10" spans="1:20" x14ac:dyDescent="0.4">
      <c r="A10" s="310">
        <v>1859</v>
      </c>
      <c r="B10" s="315">
        <v>705.3</v>
      </c>
      <c r="C10" s="310"/>
      <c r="D10" s="310"/>
    </row>
    <row r="11" spans="1:20" x14ac:dyDescent="0.4">
      <c r="A11" s="310">
        <v>1860</v>
      </c>
      <c r="B11" s="315">
        <v>720.70000000000016</v>
      </c>
      <c r="C11" s="310"/>
      <c r="D11" s="310"/>
    </row>
    <row r="12" spans="1:20" x14ac:dyDescent="0.4">
      <c r="A12" s="310">
        <v>1861</v>
      </c>
      <c r="B12" s="315">
        <v>920.70000000000016</v>
      </c>
      <c r="C12" s="310"/>
      <c r="D12" s="310"/>
    </row>
    <row r="13" spans="1:20" x14ac:dyDescent="0.4">
      <c r="A13" s="310">
        <v>1862</v>
      </c>
      <c r="B13" s="315">
        <v>942.5</v>
      </c>
      <c r="C13" s="315">
        <f t="shared" ref="C13:C44" si="0">AVERAGE(B4:B13)</f>
        <v>764.31999999999994</v>
      </c>
      <c r="D13" s="310"/>
    </row>
    <row r="14" spans="1:20" x14ac:dyDescent="0.4">
      <c r="A14" s="310">
        <v>1863</v>
      </c>
      <c r="B14" s="315">
        <v>795.4</v>
      </c>
      <c r="C14" s="315">
        <f t="shared" si="0"/>
        <v>766.54</v>
      </c>
      <c r="D14" s="310"/>
    </row>
    <row r="15" spans="1:20" x14ac:dyDescent="0.4">
      <c r="A15" s="310">
        <v>1864</v>
      </c>
      <c r="B15" s="315">
        <v>729</v>
      </c>
      <c r="C15" s="315">
        <f t="shared" si="0"/>
        <v>756.04</v>
      </c>
      <c r="D15" s="310"/>
    </row>
    <row r="16" spans="1:20" x14ac:dyDescent="0.4">
      <c r="A16" s="310">
        <v>1865</v>
      </c>
      <c r="B16" s="315">
        <v>915</v>
      </c>
      <c r="C16" s="315">
        <f t="shared" si="0"/>
        <v>787.33</v>
      </c>
      <c r="D16" s="310"/>
    </row>
    <row r="17" spans="1:4" x14ac:dyDescent="0.4">
      <c r="A17" s="310">
        <v>1866</v>
      </c>
      <c r="B17" s="315">
        <v>868.19999999999993</v>
      </c>
      <c r="C17" s="315">
        <f t="shared" si="0"/>
        <v>811.45</v>
      </c>
      <c r="D17" s="310"/>
    </row>
    <row r="18" spans="1:4" x14ac:dyDescent="0.4">
      <c r="A18" s="310">
        <v>1867</v>
      </c>
      <c r="B18" s="315">
        <v>823.39999999999986</v>
      </c>
      <c r="C18" s="315">
        <f t="shared" si="0"/>
        <v>815.49</v>
      </c>
      <c r="D18" s="310"/>
    </row>
    <row r="19" spans="1:4" x14ac:dyDescent="0.4">
      <c r="A19" s="310">
        <v>1868</v>
      </c>
      <c r="B19" s="315">
        <v>762.8</v>
      </c>
      <c r="C19" s="315">
        <f t="shared" si="0"/>
        <v>818.3</v>
      </c>
      <c r="D19" s="310"/>
    </row>
    <row r="20" spans="1:4" x14ac:dyDescent="0.4">
      <c r="A20" s="310">
        <v>1869</v>
      </c>
      <c r="B20" s="315">
        <v>729.6</v>
      </c>
      <c r="C20" s="315">
        <f t="shared" si="0"/>
        <v>820.73000000000013</v>
      </c>
      <c r="D20" s="310"/>
    </row>
    <row r="21" spans="1:4" x14ac:dyDescent="0.4">
      <c r="A21" s="310">
        <v>1870</v>
      </c>
      <c r="B21" s="315">
        <v>586.29999999999995</v>
      </c>
      <c r="C21" s="315">
        <f t="shared" si="0"/>
        <v>807.29000000000008</v>
      </c>
      <c r="D21" s="310"/>
    </row>
    <row r="22" spans="1:4" x14ac:dyDescent="0.4">
      <c r="A22" s="310">
        <v>1871</v>
      </c>
      <c r="B22" s="315">
        <v>718.49999999999989</v>
      </c>
      <c r="C22" s="315">
        <f t="shared" si="0"/>
        <v>787.07</v>
      </c>
      <c r="D22" s="310"/>
    </row>
    <row r="23" spans="1:4" x14ac:dyDescent="0.4">
      <c r="A23" s="310">
        <v>1872</v>
      </c>
      <c r="B23" s="315">
        <v>1010</v>
      </c>
      <c r="C23" s="315">
        <f t="shared" si="0"/>
        <v>793.82</v>
      </c>
      <c r="D23" s="310"/>
    </row>
    <row r="24" spans="1:4" x14ac:dyDescent="0.4">
      <c r="A24" s="310">
        <v>1873</v>
      </c>
      <c r="B24" s="315">
        <v>686.5</v>
      </c>
      <c r="C24" s="315">
        <f t="shared" si="0"/>
        <v>782.93000000000006</v>
      </c>
      <c r="D24" s="310"/>
    </row>
    <row r="25" spans="1:4" x14ac:dyDescent="0.4">
      <c r="A25" s="310">
        <v>1874</v>
      </c>
      <c r="B25" s="315">
        <v>720.1</v>
      </c>
      <c r="C25" s="315">
        <f t="shared" si="0"/>
        <v>782.04000000000008</v>
      </c>
      <c r="D25" s="310"/>
    </row>
    <row r="26" spans="1:4" x14ac:dyDescent="0.4">
      <c r="A26" s="310">
        <v>1875</v>
      </c>
      <c r="B26" s="315">
        <v>869.7</v>
      </c>
      <c r="C26" s="315">
        <f t="shared" si="0"/>
        <v>777.51</v>
      </c>
      <c r="D26" s="310"/>
    </row>
    <row r="27" spans="1:4" x14ac:dyDescent="0.4">
      <c r="A27" s="310">
        <v>1876</v>
      </c>
      <c r="B27" s="315">
        <v>779.59999999999991</v>
      </c>
      <c r="C27" s="315">
        <f t="shared" si="0"/>
        <v>768.65</v>
      </c>
      <c r="D27" s="310"/>
    </row>
    <row r="28" spans="1:4" x14ac:dyDescent="0.4">
      <c r="A28" s="310">
        <v>1877</v>
      </c>
      <c r="B28" s="315">
        <v>966.09999999999991</v>
      </c>
      <c r="C28" s="315">
        <f t="shared" si="0"/>
        <v>782.92000000000007</v>
      </c>
      <c r="D28" s="310"/>
    </row>
    <row r="29" spans="1:4" x14ac:dyDescent="0.4">
      <c r="A29" s="310">
        <v>1878</v>
      </c>
      <c r="B29" s="315">
        <v>725.80000000000007</v>
      </c>
      <c r="C29" s="315">
        <f t="shared" si="0"/>
        <v>779.22</v>
      </c>
      <c r="D29" s="310"/>
    </row>
    <row r="30" spans="1:4" x14ac:dyDescent="0.4">
      <c r="A30" s="310">
        <v>1879</v>
      </c>
      <c r="B30" s="315">
        <v>820.19999999999993</v>
      </c>
      <c r="C30" s="315">
        <f t="shared" si="0"/>
        <v>788.28</v>
      </c>
      <c r="D30" s="310"/>
    </row>
    <row r="31" spans="1:4" x14ac:dyDescent="0.4">
      <c r="A31" s="310">
        <v>1880</v>
      </c>
      <c r="B31" s="315">
        <v>829.59999999999991</v>
      </c>
      <c r="C31" s="315">
        <f t="shared" si="0"/>
        <v>812.61</v>
      </c>
      <c r="D31" s="310"/>
    </row>
    <row r="32" spans="1:4" x14ac:dyDescent="0.4">
      <c r="A32" s="310">
        <v>1881</v>
      </c>
      <c r="B32" s="315">
        <v>805.2</v>
      </c>
      <c r="C32" s="315">
        <f t="shared" si="0"/>
        <v>821.28000000000009</v>
      </c>
      <c r="D32" s="310"/>
    </row>
    <row r="33" spans="1:4" x14ac:dyDescent="0.4">
      <c r="A33" s="310">
        <v>1882</v>
      </c>
      <c r="B33" s="315">
        <v>964.0999999999998</v>
      </c>
      <c r="C33" s="315">
        <f t="shared" si="0"/>
        <v>816.68999999999994</v>
      </c>
      <c r="D33" s="310"/>
    </row>
    <row r="34" spans="1:4" x14ac:dyDescent="0.4">
      <c r="A34" s="310">
        <v>1883</v>
      </c>
      <c r="B34" s="315">
        <v>888.6</v>
      </c>
      <c r="C34" s="315">
        <f t="shared" si="0"/>
        <v>836.9</v>
      </c>
      <c r="D34" s="310"/>
    </row>
    <row r="35" spans="1:4" x14ac:dyDescent="0.4">
      <c r="A35" s="310">
        <v>1884</v>
      </c>
      <c r="B35" s="315">
        <v>878.4</v>
      </c>
      <c r="C35" s="315">
        <f t="shared" si="0"/>
        <v>852.7299999999999</v>
      </c>
      <c r="D35" s="310"/>
    </row>
    <row r="36" spans="1:4" x14ac:dyDescent="0.4">
      <c r="A36" s="310">
        <v>1885</v>
      </c>
      <c r="B36" s="315">
        <v>652.19999999999993</v>
      </c>
      <c r="C36" s="315">
        <f t="shared" si="0"/>
        <v>830.9799999999999</v>
      </c>
      <c r="D36" s="310"/>
    </row>
    <row r="37" spans="1:4" x14ac:dyDescent="0.4">
      <c r="A37" s="310">
        <v>1886</v>
      </c>
      <c r="B37" s="315">
        <v>919</v>
      </c>
      <c r="C37" s="315">
        <f t="shared" si="0"/>
        <v>844.91999999999985</v>
      </c>
      <c r="D37" s="310"/>
    </row>
    <row r="38" spans="1:4" x14ac:dyDescent="0.4">
      <c r="A38" s="310">
        <v>1887</v>
      </c>
      <c r="B38" s="315">
        <v>600.30000000000007</v>
      </c>
      <c r="C38" s="315">
        <f t="shared" si="0"/>
        <v>808.33999999999992</v>
      </c>
      <c r="D38" s="310"/>
    </row>
    <row r="39" spans="1:4" x14ac:dyDescent="0.4">
      <c r="A39" s="310">
        <v>1888</v>
      </c>
      <c r="B39" s="315">
        <v>752.69999999999993</v>
      </c>
      <c r="C39" s="315">
        <f t="shared" si="0"/>
        <v>811.03</v>
      </c>
      <c r="D39" s="310"/>
    </row>
    <row r="40" spans="1:4" x14ac:dyDescent="0.4">
      <c r="A40" s="310">
        <v>1889</v>
      </c>
      <c r="B40" s="315">
        <v>778.09999999999991</v>
      </c>
      <c r="C40" s="315">
        <f t="shared" si="0"/>
        <v>806.81999999999994</v>
      </c>
      <c r="D40" s="310"/>
    </row>
    <row r="41" spans="1:4" x14ac:dyDescent="0.4">
      <c r="A41" s="310">
        <v>1890</v>
      </c>
      <c r="B41" s="315">
        <v>765.19999999999993</v>
      </c>
      <c r="C41" s="315">
        <f t="shared" si="0"/>
        <v>800.38</v>
      </c>
      <c r="D41" s="310"/>
    </row>
    <row r="42" spans="1:4" x14ac:dyDescent="0.4">
      <c r="A42" s="310">
        <v>1891</v>
      </c>
      <c r="B42" s="315">
        <v>730.6</v>
      </c>
      <c r="C42" s="315">
        <f t="shared" si="0"/>
        <v>792.92</v>
      </c>
      <c r="D42" s="310"/>
    </row>
    <row r="43" spans="1:4" x14ac:dyDescent="0.4">
      <c r="A43" s="310">
        <v>1892</v>
      </c>
      <c r="B43" s="315">
        <v>825.09999999999991</v>
      </c>
      <c r="C43" s="315">
        <f t="shared" si="0"/>
        <v>779.01999999999987</v>
      </c>
      <c r="D43" s="310"/>
    </row>
    <row r="44" spans="1:4" x14ac:dyDescent="0.4">
      <c r="A44" s="310">
        <v>1893</v>
      </c>
      <c r="B44" s="315">
        <v>617.59999999999991</v>
      </c>
      <c r="C44" s="315">
        <f t="shared" si="0"/>
        <v>751.92000000000007</v>
      </c>
      <c r="D44" s="310"/>
    </row>
    <row r="45" spans="1:4" x14ac:dyDescent="0.4">
      <c r="A45" s="310">
        <v>1894</v>
      </c>
      <c r="B45" s="315">
        <v>840.9</v>
      </c>
      <c r="C45" s="315">
        <f t="shared" ref="C45:C76" si="1">AVERAGE(B36:B45)</f>
        <v>748.17000000000007</v>
      </c>
      <c r="D45" s="310"/>
    </row>
    <row r="46" spans="1:4" x14ac:dyDescent="0.4">
      <c r="A46" s="310">
        <v>1895</v>
      </c>
      <c r="B46" s="315">
        <v>776.39999999999986</v>
      </c>
      <c r="C46" s="315">
        <f t="shared" si="1"/>
        <v>760.58999999999992</v>
      </c>
      <c r="D46" s="310"/>
    </row>
    <row r="47" spans="1:4" x14ac:dyDescent="0.4">
      <c r="A47" s="310">
        <v>1896</v>
      </c>
      <c r="B47" s="315">
        <v>793.9</v>
      </c>
      <c r="C47" s="315">
        <f t="shared" si="1"/>
        <v>748.07999999999993</v>
      </c>
      <c r="D47" s="310"/>
    </row>
    <row r="48" spans="1:4" x14ac:dyDescent="0.4">
      <c r="A48" s="310">
        <v>1897</v>
      </c>
      <c r="B48" s="315">
        <v>890.9</v>
      </c>
      <c r="C48" s="315">
        <f t="shared" si="1"/>
        <v>777.13999999999976</v>
      </c>
      <c r="D48" s="310"/>
    </row>
    <row r="49" spans="1:4" x14ac:dyDescent="0.4">
      <c r="A49" s="310">
        <v>1898</v>
      </c>
      <c r="B49" s="315">
        <v>807.50000000000011</v>
      </c>
      <c r="C49" s="315">
        <f t="shared" si="1"/>
        <v>782.61999999999978</v>
      </c>
      <c r="D49" s="310"/>
    </row>
    <row r="50" spans="1:4" x14ac:dyDescent="0.4">
      <c r="A50" s="310">
        <v>1899</v>
      </c>
      <c r="B50" s="315">
        <v>826.5</v>
      </c>
      <c r="C50" s="315">
        <f t="shared" si="1"/>
        <v>787.45999999999981</v>
      </c>
      <c r="D50" s="310"/>
    </row>
    <row r="51" spans="1:4" x14ac:dyDescent="0.4">
      <c r="A51" s="310">
        <v>1900</v>
      </c>
      <c r="B51" s="315">
        <v>926.1</v>
      </c>
      <c r="C51" s="315">
        <f t="shared" si="1"/>
        <v>803.55</v>
      </c>
      <c r="D51" s="310"/>
    </row>
    <row r="52" spans="1:4" x14ac:dyDescent="0.4">
      <c r="A52" s="310">
        <v>1901</v>
      </c>
      <c r="B52" s="315">
        <v>816.6</v>
      </c>
      <c r="C52" s="315">
        <f t="shared" si="1"/>
        <v>812.15000000000009</v>
      </c>
      <c r="D52" s="310"/>
    </row>
    <row r="53" spans="1:4" x14ac:dyDescent="0.4">
      <c r="A53" s="310">
        <v>1902</v>
      </c>
      <c r="B53" s="315">
        <v>806.9</v>
      </c>
      <c r="C53" s="315">
        <f t="shared" si="1"/>
        <v>810.33</v>
      </c>
      <c r="D53" s="310"/>
    </row>
    <row r="54" spans="1:4" x14ac:dyDescent="0.4">
      <c r="A54" s="310">
        <v>1903</v>
      </c>
      <c r="B54" s="315">
        <v>921.80000000000007</v>
      </c>
      <c r="C54" s="315">
        <f t="shared" si="1"/>
        <v>840.75</v>
      </c>
      <c r="D54" s="310"/>
    </row>
    <row r="55" spans="1:4" x14ac:dyDescent="0.4">
      <c r="A55" s="310">
        <v>1904</v>
      </c>
      <c r="B55" s="315">
        <v>784.3</v>
      </c>
      <c r="C55" s="315">
        <f t="shared" si="1"/>
        <v>835.08999999999992</v>
      </c>
      <c r="D55" s="310"/>
    </row>
    <row r="56" spans="1:4" x14ac:dyDescent="0.4">
      <c r="A56" s="310">
        <v>1905</v>
      </c>
      <c r="B56" s="315">
        <v>757.90000000000009</v>
      </c>
      <c r="C56" s="315">
        <f t="shared" si="1"/>
        <v>833.24000000000012</v>
      </c>
      <c r="D56" s="310"/>
    </row>
    <row r="57" spans="1:4" x14ac:dyDescent="0.4">
      <c r="A57" s="310">
        <v>1906</v>
      </c>
      <c r="B57" s="315">
        <v>758.60000000000014</v>
      </c>
      <c r="C57" s="315">
        <f t="shared" si="1"/>
        <v>829.71</v>
      </c>
      <c r="D57" s="310"/>
    </row>
    <row r="58" spans="1:4" x14ac:dyDescent="0.4">
      <c r="A58" s="310">
        <v>1907</v>
      </c>
      <c r="B58" s="315">
        <v>802.4</v>
      </c>
      <c r="C58" s="315">
        <f t="shared" si="1"/>
        <v>820.86</v>
      </c>
      <c r="D58" s="310"/>
    </row>
    <row r="59" spans="1:4" x14ac:dyDescent="0.4">
      <c r="A59" s="310">
        <v>1908</v>
      </c>
      <c r="B59" s="315">
        <v>839.3</v>
      </c>
      <c r="C59" s="315">
        <f t="shared" si="1"/>
        <v>824.04</v>
      </c>
      <c r="D59" s="310"/>
    </row>
    <row r="60" spans="1:4" x14ac:dyDescent="0.4">
      <c r="A60" s="310">
        <v>1909</v>
      </c>
      <c r="B60" s="315">
        <v>733.9</v>
      </c>
      <c r="C60" s="315">
        <f t="shared" si="1"/>
        <v>814.78</v>
      </c>
      <c r="D60" s="310"/>
    </row>
    <row r="61" spans="1:4" x14ac:dyDescent="0.4">
      <c r="A61" s="310">
        <v>1910</v>
      </c>
      <c r="B61" s="315">
        <v>826.4</v>
      </c>
      <c r="C61" s="315">
        <f t="shared" si="1"/>
        <v>804.81</v>
      </c>
      <c r="D61" s="310"/>
    </row>
    <row r="62" spans="1:4" x14ac:dyDescent="0.4">
      <c r="A62" s="310">
        <v>1911</v>
      </c>
      <c r="B62" s="315">
        <v>702</v>
      </c>
      <c r="C62" s="315">
        <f t="shared" si="1"/>
        <v>793.34999999999991</v>
      </c>
      <c r="D62" s="310"/>
    </row>
    <row r="63" spans="1:4" x14ac:dyDescent="0.4">
      <c r="A63" s="310">
        <v>1912</v>
      </c>
      <c r="B63" s="315">
        <v>908.10000000000014</v>
      </c>
      <c r="C63" s="315">
        <f t="shared" si="1"/>
        <v>803.47</v>
      </c>
      <c r="D63" s="310"/>
    </row>
    <row r="64" spans="1:4" x14ac:dyDescent="0.4">
      <c r="A64" s="310">
        <v>1913</v>
      </c>
      <c r="B64" s="315">
        <v>891.09999999999991</v>
      </c>
      <c r="C64" s="315">
        <f t="shared" si="1"/>
        <v>800.4</v>
      </c>
      <c r="D64" s="310"/>
    </row>
    <row r="65" spans="1:4" x14ac:dyDescent="0.4">
      <c r="A65" s="310">
        <v>1914</v>
      </c>
      <c r="B65" s="315">
        <v>814.39999999999986</v>
      </c>
      <c r="C65" s="315">
        <f t="shared" si="1"/>
        <v>803.41000000000008</v>
      </c>
      <c r="D65" s="310"/>
    </row>
    <row r="66" spans="1:4" x14ac:dyDescent="0.4">
      <c r="A66" s="310">
        <v>1915</v>
      </c>
      <c r="B66" s="315">
        <v>741.9</v>
      </c>
      <c r="C66" s="315">
        <f t="shared" si="1"/>
        <v>801.81000000000006</v>
      </c>
      <c r="D66" s="310"/>
    </row>
    <row r="67" spans="1:4" x14ac:dyDescent="0.4">
      <c r="A67" s="310">
        <v>1916</v>
      </c>
      <c r="B67" s="315">
        <v>939.50000000000023</v>
      </c>
      <c r="C67" s="315">
        <f t="shared" si="1"/>
        <v>819.9</v>
      </c>
      <c r="D67" s="310"/>
    </row>
    <row r="68" spans="1:4" x14ac:dyDescent="0.4">
      <c r="A68" s="310">
        <v>1917</v>
      </c>
      <c r="B68" s="315">
        <v>879.39999999999975</v>
      </c>
      <c r="C68" s="315">
        <f t="shared" si="1"/>
        <v>827.5999999999998</v>
      </c>
      <c r="D68" s="310"/>
    </row>
    <row r="69" spans="1:4" x14ac:dyDescent="0.4">
      <c r="A69" s="310">
        <v>1918</v>
      </c>
      <c r="B69" s="315">
        <v>893.4</v>
      </c>
      <c r="C69" s="315">
        <f t="shared" si="1"/>
        <v>833.01</v>
      </c>
      <c r="D69" s="310"/>
    </row>
    <row r="70" spans="1:4" x14ac:dyDescent="0.4">
      <c r="A70" s="310">
        <v>1919</v>
      </c>
      <c r="B70" s="315">
        <v>739.09999999999991</v>
      </c>
      <c r="C70" s="315">
        <f t="shared" si="1"/>
        <v>833.53</v>
      </c>
      <c r="D70" s="310"/>
    </row>
    <row r="71" spans="1:4" x14ac:dyDescent="0.4">
      <c r="A71" s="310">
        <v>1920</v>
      </c>
      <c r="B71" s="315">
        <v>923.40000000000009</v>
      </c>
      <c r="C71" s="315">
        <f t="shared" si="1"/>
        <v>843.2299999999999</v>
      </c>
      <c r="D71" s="310"/>
    </row>
    <row r="72" spans="1:4" x14ac:dyDescent="0.4">
      <c r="A72" s="310">
        <v>1921</v>
      </c>
      <c r="B72" s="315">
        <v>725.5</v>
      </c>
      <c r="C72" s="315">
        <f t="shared" si="1"/>
        <v>845.57999999999993</v>
      </c>
      <c r="D72" s="310"/>
    </row>
    <row r="73" spans="1:4" x14ac:dyDescent="0.4">
      <c r="A73" s="310">
        <v>1922</v>
      </c>
      <c r="B73" s="315">
        <v>755.99999999999989</v>
      </c>
      <c r="C73" s="315">
        <f t="shared" si="1"/>
        <v>830.36999999999989</v>
      </c>
      <c r="D73" s="310"/>
    </row>
    <row r="74" spans="1:4" x14ac:dyDescent="0.4">
      <c r="A74" s="310">
        <v>1923</v>
      </c>
      <c r="B74" s="315">
        <v>914.6</v>
      </c>
      <c r="C74" s="315">
        <f t="shared" si="1"/>
        <v>832.71999999999991</v>
      </c>
      <c r="D74" s="310"/>
    </row>
    <row r="75" spans="1:4" x14ac:dyDescent="0.4">
      <c r="A75" s="310">
        <v>1924</v>
      </c>
      <c r="B75" s="315">
        <v>980.49999999999989</v>
      </c>
      <c r="C75" s="315">
        <f t="shared" si="1"/>
        <v>849.32999999999993</v>
      </c>
      <c r="D75" s="310"/>
    </row>
    <row r="76" spans="1:4" x14ac:dyDescent="0.4">
      <c r="A76" s="310">
        <v>1925</v>
      </c>
      <c r="B76" s="315">
        <v>773.19999999999993</v>
      </c>
      <c r="C76" s="315">
        <f t="shared" si="1"/>
        <v>852.46</v>
      </c>
      <c r="D76" s="310"/>
    </row>
    <row r="77" spans="1:4" x14ac:dyDescent="0.4">
      <c r="A77" s="310">
        <v>1926</v>
      </c>
      <c r="B77" s="315">
        <v>808.30000000000018</v>
      </c>
      <c r="C77" s="315">
        <f t="shared" ref="C77:C108" si="2">AVERAGE(B68:B77)</f>
        <v>839.33999999999992</v>
      </c>
      <c r="D77" s="310"/>
    </row>
    <row r="78" spans="1:4" x14ac:dyDescent="0.4">
      <c r="A78" s="310">
        <v>1927</v>
      </c>
      <c r="B78" s="315">
        <v>833.5</v>
      </c>
      <c r="C78" s="315">
        <f t="shared" si="2"/>
        <v>834.75</v>
      </c>
      <c r="D78" s="310"/>
    </row>
    <row r="79" spans="1:4" x14ac:dyDescent="0.4">
      <c r="A79" s="310">
        <v>1928</v>
      </c>
      <c r="B79" s="315">
        <v>1043.7</v>
      </c>
      <c r="C79" s="315">
        <f t="shared" si="2"/>
        <v>849.78</v>
      </c>
      <c r="D79" s="310"/>
    </row>
    <row r="80" spans="1:4" x14ac:dyDescent="0.4">
      <c r="A80" s="310">
        <v>1929</v>
      </c>
      <c r="B80" s="315">
        <v>861.40000000000009</v>
      </c>
      <c r="C80" s="315">
        <f t="shared" si="2"/>
        <v>862.01</v>
      </c>
      <c r="D80" s="310"/>
    </row>
    <row r="81" spans="1:4" x14ac:dyDescent="0.4">
      <c r="A81" s="310">
        <v>1930</v>
      </c>
      <c r="B81" s="315">
        <v>884.79999999999984</v>
      </c>
      <c r="C81" s="315">
        <f t="shared" si="2"/>
        <v>858.15</v>
      </c>
      <c r="D81" s="310"/>
    </row>
    <row r="82" spans="1:4" x14ac:dyDescent="0.4">
      <c r="A82" s="310">
        <v>1931</v>
      </c>
      <c r="B82" s="315">
        <v>964.49999999999989</v>
      </c>
      <c r="C82" s="315">
        <f t="shared" si="2"/>
        <v>882.05</v>
      </c>
      <c r="D82" s="310"/>
    </row>
    <row r="83" spans="1:4" x14ac:dyDescent="0.4">
      <c r="A83" s="310">
        <v>1932</v>
      </c>
      <c r="B83" s="315">
        <v>804</v>
      </c>
      <c r="C83" s="315">
        <f t="shared" si="2"/>
        <v>886.85</v>
      </c>
      <c r="D83" s="310"/>
    </row>
    <row r="84" spans="1:4" x14ac:dyDescent="0.4">
      <c r="A84" s="310">
        <v>1933</v>
      </c>
      <c r="B84" s="315">
        <v>549.5</v>
      </c>
      <c r="C84" s="315">
        <f t="shared" si="2"/>
        <v>850.34000000000015</v>
      </c>
      <c r="D84" s="310"/>
    </row>
    <row r="85" spans="1:4" x14ac:dyDescent="0.4">
      <c r="A85" s="310">
        <v>1934</v>
      </c>
      <c r="B85" s="315">
        <v>873.00000000000011</v>
      </c>
      <c r="C85" s="315">
        <f t="shared" si="2"/>
        <v>839.59000000000015</v>
      </c>
      <c r="D85" s="310"/>
    </row>
    <row r="86" spans="1:4" x14ac:dyDescent="0.4">
      <c r="A86" s="310">
        <v>1935</v>
      </c>
      <c r="B86" s="315">
        <v>770.3</v>
      </c>
      <c r="C86" s="315">
        <f t="shared" si="2"/>
        <v>839.3</v>
      </c>
      <c r="D86" s="310"/>
    </row>
    <row r="87" spans="1:4" x14ac:dyDescent="0.4">
      <c r="A87" s="310">
        <v>1936</v>
      </c>
      <c r="B87" s="315">
        <v>892.19999999999993</v>
      </c>
      <c r="C87" s="315">
        <f t="shared" si="2"/>
        <v>847.68999999999994</v>
      </c>
      <c r="D87" s="310"/>
    </row>
    <row r="88" spans="1:4" x14ac:dyDescent="0.4">
      <c r="A88" s="310">
        <v>1937</v>
      </c>
      <c r="B88" s="315">
        <v>779.60000000000014</v>
      </c>
      <c r="C88" s="315">
        <f t="shared" si="2"/>
        <v>842.3</v>
      </c>
      <c r="D88" s="310"/>
    </row>
    <row r="89" spans="1:4" x14ac:dyDescent="0.4">
      <c r="A89" s="310">
        <v>1938</v>
      </c>
      <c r="B89" s="315">
        <v>917.8</v>
      </c>
      <c r="C89" s="315">
        <f t="shared" si="2"/>
        <v>829.71</v>
      </c>
      <c r="D89" s="310"/>
    </row>
    <row r="90" spans="1:4" x14ac:dyDescent="0.4">
      <c r="A90" s="310">
        <v>1939</v>
      </c>
      <c r="B90" s="315">
        <v>825.3</v>
      </c>
      <c r="C90" s="315">
        <f t="shared" si="2"/>
        <v>826.1</v>
      </c>
      <c r="D90" s="310"/>
    </row>
    <row r="91" spans="1:4" x14ac:dyDescent="0.4">
      <c r="A91" s="310">
        <v>1940</v>
      </c>
      <c r="B91" s="315">
        <v>866.1</v>
      </c>
      <c r="C91" s="315">
        <f t="shared" si="2"/>
        <v>824.23000000000013</v>
      </c>
      <c r="D91" s="310"/>
    </row>
    <row r="92" spans="1:4" x14ac:dyDescent="0.4">
      <c r="A92" s="310">
        <v>1941</v>
      </c>
      <c r="B92" s="315">
        <v>740.7</v>
      </c>
      <c r="C92" s="315">
        <f t="shared" si="2"/>
        <v>801.85000000000014</v>
      </c>
      <c r="D92" s="310"/>
    </row>
    <row r="93" spans="1:4" x14ac:dyDescent="0.4">
      <c r="A93" s="310">
        <v>1942</v>
      </c>
      <c r="B93" s="315">
        <v>859.19999999999982</v>
      </c>
      <c r="C93" s="315">
        <f t="shared" si="2"/>
        <v>807.37000000000012</v>
      </c>
      <c r="D93" s="310"/>
    </row>
    <row r="94" spans="1:4" x14ac:dyDescent="0.4">
      <c r="A94" s="310">
        <v>1943</v>
      </c>
      <c r="B94" s="315">
        <v>769</v>
      </c>
      <c r="C94" s="315">
        <f t="shared" si="2"/>
        <v>829.32</v>
      </c>
      <c r="D94" s="310"/>
    </row>
    <row r="95" spans="1:4" x14ac:dyDescent="0.4">
      <c r="A95" s="310">
        <v>1944</v>
      </c>
      <c r="B95" s="315">
        <v>902.2</v>
      </c>
      <c r="C95" s="315">
        <f t="shared" si="2"/>
        <v>832.24000000000012</v>
      </c>
      <c r="D95" s="310"/>
    </row>
    <row r="96" spans="1:4" x14ac:dyDescent="0.4">
      <c r="A96" s="310">
        <v>1945</v>
      </c>
      <c r="B96" s="315">
        <v>742.40000000000009</v>
      </c>
      <c r="C96" s="315">
        <f t="shared" si="2"/>
        <v>829.45</v>
      </c>
      <c r="D96" s="310"/>
    </row>
    <row r="97" spans="1:4" x14ac:dyDescent="0.4">
      <c r="A97" s="310">
        <v>1946</v>
      </c>
      <c r="B97" s="315">
        <v>905.49999999999977</v>
      </c>
      <c r="C97" s="315">
        <f t="shared" si="2"/>
        <v>830.78</v>
      </c>
      <c r="D97" s="310"/>
    </row>
    <row r="98" spans="1:4" x14ac:dyDescent="0.4">
      <c r="A98" s="310">
        <v>1947</v>
      </c>
      <c r="B98" s="315">
        <v>867.40000000000009</v>
      </c>
      <c r="C98" s="315">
        <f t="shared" si="2"/>
        <v>839.55999999999983</v>
      </c>
      <c r="D98" s="310"/>
    </row>
    <row r="99" spans="1:4" x14ac:dyDescent="0.4">
      <c r="A99" s="310">
        <v>1948</v>
      </c>
      <c r="B99" s="315">
        <v>971.4</v>
      </c>
      <c r="C99" s="315">
        <f t="shared" si="2"/>
        <v>844.91999999999985</v>
      </c>
      <c r="D99" s="310"/>
    </row>
    <row r="100" spans="1:4" x14ac:dyDescent="0.4">
      <c r="A100" s="310">
        <v>1949</v>
      </c>
      <c r="B100" s="315">
        <v>818.1</v>
      </c>
      <c r="C100" s="315">
        <f t="shared" si="2"/>
        <v>844.2</v>
      </c>
      <c r="D100" s="310"/>
    </row>
    <row r="101" spans="1:4" x14ac:dyDescent="0.4">
      <c r="A101" s="310">
        <v>1950</v>
      </c>
      <c r="B101" s="315">
        <v>959.79999999999984</v>
      </c>
      <c r="C101" s="315">
        <f t="shared" si="2"/>
        <v>853.56999999999994</v>
      </c>
      <c r="D101" s="310"/>
    </row>
    <row r="102" spans="1:4" x14ac:dyDescent="0.4">
      <c r="A102" s="310">
        <v>1951</v>
      </c>
      <c r="B102" s="315">
        <v>863.10000000000014</v>
      </c>
      <c r="C102" s="315">
        <f t="shared" si="2"/>
        <v>865.80999999999983</v>
      </c>
      <c r="D102" s="310"/>
    </row>
    <row r="103" spans="1:4" x14ac:dyDescent="0.4">
      <c r="A103" s="310">
        <v>1952</v>
      </c>
      <c r="B103" s="315">
        <v>725.9</v>
      </c>
      <c r="C103" s="315">
        <f t="shared" si="2"/>
        <v>852.48000000000013</v>
      </c>
      <c r="D103" s="310"/>
    </row>
    <row r="104" spans="1:4" x14ac:dyDescent="0.4">
      <c r="A104" s="310">
        <v>1953</v>
      </c>
      <c r="B104" s="315">
        <v>694.89999999999986</v>
      </c>
      <c r="C104" s="315">
        <f t="shared" si="2"/>
        <v>845.07</v>
      </c>
      <c r="D104" s="310"/>
    </row>
    <row r="105" spans="1:4" x14ac:dyDescent="0.4">
      <c r="A105" s="310">
        <v>1954</v>
      </c>
      <c r="B105" s="315">
        <v>1021.4</v>
      </c>
      <c r="C105" s="315">
        <f t="shared" si="2"/>
        <v>856.99</v>
      </c>
      <c r="D105" s="310"/>
    </row>
    <row r="106" spans="1:4" x14ac:dyDescent="0.4">
      <c r="A106" s="310">
        <v>1955</v>
      </c>
      <c r="B106" s="315">
        <v>818.3</v>
      </c>
      <c r="C106" s="315">
        <f t="shared" si="2"/>
        <v>864.57999999999993</v>
      </c>
      <c r="D106" s="310"/>
    </row>
    <row r="107" spans="1:4" x14ac:dyDescent="0.4">
      <c r="A107" s="310">
        <v>1956</v>
      </c>
      <c r="B107" s="315">
        <v>856.80000000000007</v>
      </c>
      <c r="C107" s="315">
        <f t="shared" si="2"/>
        <v>859.70999999999981</v>
      </c>
      <c r="D107" s="310"/>
    </row>
    <row r="108" spans="1:4" x14ac:dyDescent="0.4">
      <c r="A108" s="310">
        <v>1957</v>
      </c>
      <c r="B108" s="315">
        <v>911.70000000000016</v>
      </c>
      <c r="C108" s="315">
        <f t="shared" si="2"/>
        <v>864.14</v>
      </c>
      <c r="D108" s="310"/>
    </row>
    <row r="109" spans="1:4" x14ac:dyDescent="0.4">
      <c r="A109" s="310">
        <v>1958</v>
      </c>
      <c r="B109" s="315">
        <v>1040.5999999999999</v>
      </c>
      <c r="C109" s="315">
        <f t="shared" ref="C109:C140" si="3">AVERAGE(B100:B109)</f>
        <v>871.06000000000006</v>
      </c>
      <c r="D109" s="310"/>
    </row>
    <row r="110" spans="1:4" x14ac:dyDescent="0.4">
      <c r="A110" s="310">
        <v>1959</v>
      </c>
      <c r="B110" s="315">
        <v>747.6</v>
      </c>
      <c r="C110" s="315">
        <f t="shared" si="3"/>
        <v>864.01</v>
      </c>
      <c r="D110" s="310"/>
    </row>
    <row r="111" spans="1:4" x14ac:dyDescent="0.4">
      <c r="A111" s="310">
        <v>1960</v>
      </c>
      <c r="B111" s="315">
        <v>1002.4</v>
      </c>
      <c r="C111" s="315">
        <f t="shared" si="3"/>
        <v>868.26999999999987</v>
      </c>
      <c r="D111" s="310"/>
    </row>
    <row r="112" spans="1:4" x14ac:dyDescent="0.4">
      <c r="A112" s="310">
        <v>1961</v>
      </c>
      <c r="B112" s="315">
        <v>874.7</v>
      </c>
      <c r="C112" s="315">
        <f t="shared" si="3"/>
        <v>869.43000000000006</v>
      </c>
      <c r="D112" s="310"/>
    </row>
    <row r="113" spans="1:4" x14ac:dyDescent="0.4">
      <c r="A113" s="310">
        <v>1962</v>
      </c>
      <c r="B113" s="315">
        <v>806.69999999999993</v>
      </c>
      <c r="C113" s="315">
        <f t="shared" si="3"/>
        <v>877.50999999999988</v>
      </c>
      <c r="D113" s="310"/>
    </row>
    <row r="114" spans="1:4" x14ac:dyDescent="0.4">
      <c r="A114" s="310">
        <v>1963</v>
      </c>
      <c r="B114" s="315">
        <v>914.4</v>
      </c>
      <c r="C114" s="315">
        <f t="shared" si="3"/>
        <v>899.46</v>
      </c>
      <c r="D114" s="310"/>
    </row>
    <row r="115" spans="1:4" x14ac:dyDescent="0.4">
      <c r="A115" s="310">
        <v>1964</v>
      </c>
      <c r="B115" s="315">
        <v>783.60000000000014</v>
      </c>
      <c r="C115" s="315">
        <f t="shared" si="3"/>
        <v>875.68</v>
      </c>
      <c r="D115" s="310"/>
    </row>
    <row r="116" spans="1:4" x14ac:dyDescent="0.4">
      <c r="A116" s="310">
        <v>1965</v>
      </c>
      <c r="B116" s="315">
        <v>896.3</v>
      </c>
      <c r="C116" s="315">
        <f t="shared" si="3"/>
        <v>883.4799999999999</v>
      </c>
      <c r="D116" s="310"/>
    </row>
    <row r="117" spans="1:4" x14ac:dyDescent="0.4">
      <c r="A117" s="310">
        <v>1966</v>
      </c>
      <c r="B117" s="315">
        <v>1032.7</v>
      </c>
      <c r="C117" s="315">
        <f t="shared" si="3"/>
        <v>901.07</v>
      </c>
      <c r="D117" s="310"/>
    </row>
    <row r="118" spans="1:4" x14ac:dyDescent="0.4">
      <c r="A118" s="310">
        <v>1967</v>
      </c>
      <c r="B118" s="315">
        <v>904.30000000000007</v>
      </c>
      <c r="C118" s="315">
        <f t="shared" si="3"/>
        <v>900.32999999999993</v>
      </c>
      <c r="D118" s="310"/>
    </row>
    <row r="119" spans="1:4" x14ac:dyDescent="0.4">
      <c r="A119" s="310">
        <v>1968</v>
      </c>
      <c r="B119" s="315">
        <v>776.80000000000007</v>
      </c>
      <c r="C119" s="315">
        <f t="shared" si="3"/>
        <v>873.95</v>
      </c>
      <c r="D119" s="310"/>
    </row>
    <row r="120" spans="1:4" x14ac:dyDescent="0.4">
      <c r="A120" s="310">
        <v>1969</v>
      </c>
      <c r="B120" s="315">
        <v>783.60000000000014</v>
      </c>
      <c r="C120" s="315">
        <f t="shared" si="3"/>
        <v>877.55</v>
      </c>
      <c r="D120" s="310"/>
    </row>
    <row r="121" spans="1:4" x14ac:dyDescent="0.4">
      <c r="A121" s="310">
        <v>1970</v>
      </c>
      <c r="B121" s="315">
        <v>883.1</v>
      </c>
      <c r="C121" s="315">
        <f t="shared" si="3"/>
        <v>865.62000000000012</v>
      </c>
      <c r="D121" s="310"/>
    </row>
    <row r="122" spans="1:4" x14ac:dyDescent="0.4">
      <c r="A122" s="310">
        <v>1971</v>
      </c>
      <c r="B122" s="315">
        <v>688.9</v>
      </c>
      <c r="C122" s="315">
        <f t="shared" si="3"/>
        <v>847.04000000000019</v>
      </c>
      <c r="D122" s="310"/>
    </row>
    <row r="123" spans="1:4" x14ac:dyDescent="0.4">
      <c r="A123" s="310">
        <v>1972</v>
      </c>
      <c r="B123" s="315">
        <v>751.69999999999993</v>
      </c>
      <c r="C123" s="315">
        <f t="shared" si="3"/>
        <v>841.54000000000019</v>
      </c>
      <c r="D123" s="310"/>
    </row>
    <row r="124" spans="1:4" x14ac:dyDescent="0.4">
      <c r="A124" s="310">
        <v>1973</v>
      </c>
      <c r="B124" s="315">
        <v>706.1</v>
      </c>
      <c r="C124" s="315">
        <f t="shared" si="3"/>
        <v>820.71</v>
      </c>
      <c r="D124" s="310"/>
    </row>
    <row r="125" spans="1:4" x14ac:dyDescent="0.4">
      <c r="A125" s="310">
        <v>1974</v>
      </c>
      <c r="B125" s="315">
        <v>827.6</v>
      </c>
      <c r="C125" s="315">
        <f t="shared" si="3"/>
        <v>825.11</v>
      </c>
      <c r="D125" s="310"/>
    </row>
    <row r="126" spans="1:4" x14ac:dyDescent="0.4">
      <c r="A126" s="310">
        <v>1975</v>
      </c>
      <c r="B126" s="315">
        <v>584.80000000000007</v>
      </c>
      <c r="C126" s="315">
        <f t="shared" si="3"/>
        <v>793.96000000000015</v>
      </c>
      <c r="D126" s="310"/>
    </row>
    <row r="127" spans="1:4" x14ac:dyDescent="0.4">
      <c r="A127" s="310">
        <v>1976</v>
      </c>
      <c r="B127" s="315">
        <v>748.2</v>
      </c>
      <c r="C127" s="315">
        <f t="shared" si="3"/>
        <v>765.5100000000001</v>
      </c>
      <c r="D127" s="310"/>
    </row>
    <row r="128" spans="1:4" x14ac:dyDescent="0.4">
      <c r="A128" s="310">
        <v>1977</v>
      </c>
      <c r="B128" s="315">
        <v>792.00000000000011</v>
      </c>
      <c r="C128" s="315">
        <f t="shared" si="3"/>
        <v>754.28</v>
      </c>
      <c r="D128" s="310"/>
    </row>
    <row r="129" spans="1:4" x14ac:dyDescent="0.4">
      <c r="A129" s="310">
        <v>1978</v>
      </c>
      <c r="B129" s="315">
        <v>777.6</v>
      </c>
      <c r="C129" s="315">
        <f t="shared" si="3"/>
        <v>754.36</v>
      </c>
      <c r="D129" s="310"/>
    </row>
    <row r="130" spans="1:4" x14ac:dyDescent="0.4">
      <c r="A130" s="310">
        <v>1979</v>
      </c>
      <c r="B130" s="315">
        <v>865.3</v>
      </c>
      <c r="C130" s="315">
        <f t="shared" si="3"/>
        <v>762.53</v>
      </c>
      <c r="D130" s="310"/>
    </row>
    <row r="131" spans="1:4" x14ac:dyDescent="0.4">
      <c r="A131" s="310">
        <v>1980</v>
      </c>
      <c r="B131" s="315">
        <v>848.3</v>
      </c>
      <c r="C131" s="315">
        <f t="shared" si="3"/>
        <v>759.05000000000007</v>
      </c>
      <c r="D131" s="310"/>
    </row>
    <row r="132" spans="1:4" x14ac:dyDescent="0.4">
      <c r="A132" s="310">
        <v>1981</v>
      </c>
      <c r="B132" s="315">
        <v>922.7</v>
      </c>
      <c r="C132" s="315">
        <f t="shared" si="3"/>
        <v>782.43000000000006</v>
      </c>
      <c r="D132" s="310"/>
    </row>
    <row r="133" spans="1:4" x14ac:dyDescent="0.4">
      <c r="A133" s="310">
        <v>1982</v>
      </c>
      <c r="B133" s="315">
        <v>861.8</v>
      </c>
      <c r="C133" s="315">
        <f t="shared" si="3"/>
        <v>793.44</v>
      </c>
      <c r="D133" s="310"/>
    </row>
    <row r="134" spans="1:4" x14ac:dyDescent="0.4">
      <c r="A134" s="310">
        <v>1983</v>
      </c>
      <c r="B134" s="315">
        <v>705</v>
      </c>
      <c r="C134" s="315">
        <f t="shared" si="3"/>
        <v>793.33</v>
      </c>
      <c r="D134" s="310"/>
    </row>
    <row r="135" spans="1:4" x14ac:dyDescent="0.4">
      <c r="A135" s="310">
        <v>1984</v>
      </c>
      <c r="B135" s="315">
        <v>835.69999999999993</v>
      </c>
      <c r="C135" s="315">
        <f t="shared" si="3"/>
        <v>794.14</v>
      </c>
      <c r="D135" s="310"/>
    </row>
    <row r="136" spans="1:4" x14ac:dyDescent="0.4">
      <c r="A136" s="310">
        <v>1985</v>
      </c>
      <c r="B136" s="315">
        <v>764.10000000000014</v>
      </c>
      <c r="C136" s="315">
        <f t="shared" si="3"/>
        <v>812.07</v>
      </c>
      <c r="D136" s="310"/>
    </row>
    <row r="137" spans="1:4" x14ac:dyDescent="0.4">
      <c r="A137" s="310">
        <v>1986</v>
      </c>
      <c r="B137" s="315">
        <v>862.6</v>
      </c>
      <c r="C137" s="315">
        <f t="shared" si="3"/>
        <v>823.51</v>
      </c>
      <c r="D137" s="310"/>
    </row>
    <row r="138" spans="1:4" x14ac:dyDescent="0.4">
      <c r="A138" s="310">
        <v>1987</v>
      </c>
      <c r="B138" s="315">
        <v>732</v>
      </c>
      <c r="C138" s="315">
        <f t="shared" si="3"/>
        <v>817.51</v>
      </c>
      <c r="D138" s="310"/>
    </row>
    <row r="139" spans="1:4" x14ac:dyDescent="0.4">
      <c r="A139" s="310">
        <v>1988</v>
      </c>
      <c r="B139" s="315">
        <v>880.19999999999993</v>
      </c>
      <c r="C139" s="315">
        <f t="shared" si="3"/>
        <v>827.7700000000001</v>
      </c>
      <c r="D139" s="310"/>
    </row>
    <row r="140" spans="1:4" x14ac:dyDescent="0.4">
      <c r="A140" s="310">
        <v>1989</v>
      </c>
      <c r="B140" s="315">
        <v>665.50000000000011</v>
      </c>
      <c r="C140" s="315">
        <f t="shared" si="3"/>
        <v>807.79000000000008</v>
      </c>
      <c r="D140" s="310"/>
    </row>
    <row r="141" spans="1:4" x14ac:dyDescent="0.4">
      <c r="A141" s="310">
        <v>1990</v>
      </c>
      <c r="B141" s="315">
        <v>883.7</v>
      </c>
      <c r="C141" s="315">
        <f t="shared" ref="C141:C172" si="4">AVERAGE(B132:B141)</f>
        <v>811.33</v>
      </c>
      <c r="D141" s="310"/>
    </row>
    <row r="142" spans="1:4" x14ac:dyDescent="0.4">
      <c r="A142" s="310">
        <v>1991</v>
      </c>
      <c r="B142" s="315">
        <v>679.10000000000014</v>
      </c>
      <c r="C142" s="315">
        <f t="shared" si="4"/>
        <v>786.97</v>
      </c>
      <c r="D142" s="310"/>
    </row>
    <row r="143" spans="1:4" x14ac:dyDescent="0.4">
      <c r="A143" s="310">
        <v>1992</v>
      </c>
      <c r="B143" s="315">
        <v>836.80000000000007</v>
      </c>
      <c r="C143" s="315">
        <f t="shared" si="4"/>
        <v>784.47</v>
      </c>
      <c r="D143" s="310"/>
    </row>
    <row r="144" spans="1:4" x14ac:dyDescent="0.4">
      <c r="A144" s="310">
        <v>1993</v>
      </c>
      <c r="B144" s="315">
        <v>885.20000000000016</v>
      </c>
      <c r="C144" s="315">
        <f t="shared" si="4"/>
        <v>802.49</v>
      </c>
      <c r="D144" s="310"/>
    </row>
    <row r="145" spans="1:4" x14ac:dyDescent="0.4">
      <c r="A145" s="310">
        <v>1994</v>
      </c>
      <c r="B145" s="315">
        <v>818.1</v>
      </c>
      <c r="C145" s="315">
        <f t="shared" si="4"/>
        <v>800.73000000000013</v>
      </c>
      <c r="D145" s="310"/>
    </row>
    <row r="146" spans="1:4" x14ac:dyDescent="0.4">
      <c r="A146" s="310">
        <v>1995</v>
      </c>
      <c r="B146" s="315">
        <v>777.4</v>
      </c>
      <c r="C146" s="315">
        <f t="shared" si="4"/>
        <v>802.06000000000006</v>
      </c>
      <c r="D146" s="310"/>
    </row>
    <row r="147" spans="1:4" x14ac:dyDescent="0.4">
      <c r="A147" s="310">
        <v>1996</v>
      </c>
      <c r="B147" s="315">
        <v>752.10000000000014</v>
      </c>
      <c r="C147" s="315">
        <f t="shared" si="4"/>
        <v>791.01</v>
      </c>
      <c r="D147" s="310"/>
    </row>
    <row r="148" spans="1:4" x14ac:dyDescent="0.4">
      <c r="A148" s="310">
        <v>1997</v>
      </c>
      <c r="B148" s="315">
        <v>762.5</v>
      </c>
      <c r="C148" s="315">
        <f t="shared" si="4"/>
        <v>794.06000000000006</v>
      </c>
      <c r="D148" s="310"/>
    </row>
    <row r="149" spans="1:4" x14ac:dyDescent="0.4">
      <c r="A149" s="310">
        <v>1998</v>
      </c>
      <c r="B149" s="315">
        <v>850.30000000000007</v>
      </c>
      <c r="C149" s="315">
        <f t="shared" si="4"/>
        <v>791.07</v>
      </c>
      <c r="D149" s="310"/>
    </row>
    <row r="150" spans="1:4" x14ac:dyDescent="0.4">
      <c r="A150" s="310">
        <v>1999</v>
      </c>
      <c r="B150" s="315">
        <v>876.5</v>
      </c>
      <c r="C150" s="315">
        <f t="shared" si="4"/>
        <v>812.17000000000007</v>
      </c>
      <c r="D150" s="310"/>
    </row>
    <row r="151" spans="1:4" x14ac:dyDescent="0.4">
      <c r="A151" s="310">
        <v>2000</v>
      </c>
      <c r="B151" s="315">
        <v>880.1</v>
      </c>
      <c r="C151" s="315">
        <f t="shared" si="4"/>
        <v>811.81000000000017</v>
      </c>
      <c r="D151" s="310"/>
    </row>
    <row r="152" spans="1:4" x14ac:dyDescent="0.4">
      <c r="A152" s="310">
        <v>2001</v>
      </c>
      <c r="B152" s="315">
        <v>646.90000000000009</v>
      </c>
      <c r="C152" s="315">
        <f t="shared" si="4"/>
        <v>808.59000000000015</v>
      </c>
      <c r="D152" s="310"/>
    </row>
    <row r="153" spans="1:4" x14ac:dyDescent="0.4">
      <c r="A153" s="310">
        <v>2002</v>
      </c>
      <c r="B153" s="315">
        <v>1064.8</v>
      </c>
      <c r="C153" s="315">
        <f t="shared" si="4"/>
        <v>831.39</v>
      </c>
      <c r="D153" s="310"/>
    </row>
    <row r="154" spans="1:4" x14ac:dyDescent="0.4">
      <c r="A154" s="310">
        <v>2003</v>
      </c>
      <c r="B154" s="315">
        <v>683.6</v>
      </c>
      <c r="C154" s="315">
        <f t="shared" si="4"/>
        <v>811.23000000000025</v>
      </c>
      <c r="D154" s="310"/>
    </row>
    <row r="155" spans="1:4" x14ac:dyDescent="0.4">
      <c r="A155" s="310">
        <v>2004</v>
      </c>
      <c r="B155" s="315">
        <v>799.4</v>
      </c>
      <c r="C155" s="315">
        <f t="shared" si="4"/>
        <v>809.36000000000013</v>
      </c>
      <c r="D155" s="310"/>
    </row>
    <row r="156" spans="1:4" x14ac:dyDescent="0.4">
      <c r="A156" s="310">
        <v>2005</v>
      </c>
      <c r="B156" s="315">
        <v>747</v>
      </c>
      <c r="C156" s="315">
        <f t="shared" si="4"/>
        <v>806.31999999999994</v>
      </c>
      <c r="D156" s="310"/>
    </row>
    <row r="157" spans="1:4" x14ac:dyDescent="0.4">
      <c r="A157" s="310">
        <v>2006</v>
      </c>
      <c r="B157" s="315">
        <v>827.9</v>
      </c>
      <c r="C157" s="315">
        <f t="shared" si="4"/>
        <v>813.9</v>
      </c>
      <c r="D157" s="310"/>
    </row>
    <row r="158" spans="1:4" x14ac:dyDescent="0.4">
      <c r="A158" s="310">
        <v>2007</v>
      </c>
      <c r="B158" s="315">
        <v>822.39999999999986</v>
      </c>
      <c r="C158" s="315">
        <f t="shared" si="4"/>
        <v>819.89</v>
      </c>
      <c r="D158" s="310"/>
    </row>
    <row r="159" spans="1:4" x14ac:dyDescent="0.4">
      <c r="A159" s="310">
        <v>2008</v>
      </c>
      <c r="B159" s="315">
        <v>857.20000000000016</v>
      </c>
      <c r="C159" s="315">
        <f t="shared" si="4"/>
        <v>820.57999999999993</v>
      </c>
      <c r="D159" s="310"/>
    </row>
    <row r="160" spans="1:4" x14ac:dyDescent="0.4">
      <c r="A160" s="310">
        <v>2009</v>
      </c>
      <c r="B160" s="315">
        <v>890.10000000000025</v>
      </c>
      <c r="C160" s="315">
        <f t="shared" si="4"/>
        <v>821.93999999999994</v>
      </c>
      <c r="D160" s="310"/>
    </row>
    <row r="161" spans="1:4" x14ac:dyDescent="0.4">
      <c r="A161" s="310">
        <v>2010</v>
      </c>
      <c r="B161" s="315">
        <v>795.6</v>
      </c>
      <c r="C161" s="315">
        <f t="shared" si="4"/>
        <v>813.49</v>
      </c>
      <c r="D161" s="310"/>
    </row>
    <row r="162" spans="1:4" x14ac:dyDescent="0.4">
      <c r="A162" s="310">
        <v>2011</v>
      </c>
      <c r="B162" s="315">
        <v>875.15</v>
      </c>
      <c r="C162" s="315">
        <f t="shared" si="4"/>
        <v>836.31499999999994</v>
      </c>
      <c r="D162" s="310"/>
    </row>
    <row r="163" spans="1:4" x14ac:dyDescent="0.4">
      <c r="A163" s="310">
        <v>2012</v>
      </c>
      <c r="B163" s="315">
        <v>847.69999999999993</v>
      </c>
      <c r="C163" s="315">
        <f t="shared" si="4"/>
        <v>814.60500000000002</v>
      </c>
      <c r="D163" s="310"/>
    </row>
    <row r="164" spans="1:4" x14ac:dyDescent="0.4">
      <c r="A164" s="310">
        <v>2013</v>
      </c>
      <c r="B164" s="315">
        <v>841.5</v>
      </c>
      <c r="C164" s="315">
        <f t="shared" si="4"/>
        <v>830.3950000000001</v>
      </c>
      <c r="D164" s="310"/>
    </row>
    <row r="165" spans="1:4" x14ac:dyDescent="0.4">
      <c r="A165" s="310">
        <v>2014</v>
      </c>
      <c r="B165" s="315">
        <v>957.84999999999991</v>
      </c>
      <c r="C165" s="315">
        <f t="shared" si="4"/>
        <v>846.24</v>
      </c>
      <c r="D165" s="310"/>
    </row>
    <row r="166" spans="1:4" x14ac:dyDescent="0.4">
      <c r="A166" s="310">
        <v>2015</v>
      </c>
      <c r="B166" s="315">
        <v>951.70000000000039</v>
      </c>
      <c r="C166" s="315">
        <f t="shared" si="4"/>
        <v>866.71</v>
      </c>
      <c r="D166" s="310"/>
    </row>
    <row r="167" spans="1:4" x14ac:dyDescent="0.4">
      <c r="A167" s="310">
        <v>2016</v>
      </c>
      <c r="B167" s="315">
        <v>740.70000000000107</v>
      </c>
      <c r="C167" s="315">
        <f t="shared" si="4"/>
        <v>857.99000000000012</v>
      </c>
      <c r="D167" s="310"/>
    </row>
    <row r="168" spans="1:4" x14ac:dyDescent="0.4">
      <c r="A168" s="310">
        <v>2017</v>
      </c>
      <c r="B168" s="315">
        <v>731.14999999999975</v>
      </c>
      <c r="C168" s="315">
        <f t="shared" si="4"/>
        <v>848.86500000000012</v>
      </c>
      <c r="D168" s="310"/>
    </row>
    <row r="169" spans="1:4" x14ac:dyDescent="0.4">
      <c r="A169" s="310">
        <v>2018</v>
      </c>
      <c r="B169" s="315">
        <v>813.75</v>
      </c>
      <c r="C169" s="315">
        <f t="shared" si="4"/>
        <v>844.5200000000001</v>
      </c>
      <c r="D169" s="310"/>
    </row>
    <row r="170" spans="1:4" x14ac:dyDescent="0.4">
      <c r="A170" s="310">
        <v>2019</v>
      </c>
      <c r="B170" s="315">
        <v>866.90000000000055</v>
      </c>
      <c r="C170" s="315">
        <f t="shared" si="4"/>
        <v>842.2</v>
      </c>
      <c r="D170" s="310"/>
    </row>
    <row r="171" spans="1:4" x14ac:dyDescent="0.4">
      <c r="A171" s="310">
        <v>2020</v>
      </c>
      <c r="B171" s="315">
        <v>858.15</v>
      </c>
      <c r="C171" s="315">
        <f t="shared" si="4"/>
        <v>848.45500000000015</v>
      </c>
    </row>
    <row r="172" spans="1:4" x14ac:dyDescent="0.4">
      <c r="A172" s="310">
        <v>2021</v>
      </c>
      <c r="B172" s="315">
        <v>799.65</v>
      </c>
      <c r="C172" s="315">
        <f t="shared" si="4"/>
        <v>840.90500000000009</v>
      </c>
    </row>
    <row r="173" spans="1:4" x14ac:dyDescent="0.4">
      <c r="A173" s="310">
        <v>2022</v>
      </c>
      <c r="B173" s="315">
        <v>829.3</v>
      </c>
      <c r="C173" s="315">
        <f t="shared" ref="C173:C174" si="5">AVERAGE(B164:B173)</f>
        <v>839.06500000000017</v>
      </c>
    </row>
    <row r="174" spans="1:4" x14ac:dyDescent="0.4">
      <c r="A174" s="310">
        <v>2023</v>
      </c>
      <c r="B174" s="315">
        <v>1052.2</v>
      </c>
      <c r="C174" s="315">
        <f t="shared" si="5"/>
        <v>860.13500000000022</v>
      </c>
    </row>
    <row r="175" spans="1:4" x14ac:dyDescent="0.4">
      <c r="A175" s="310">
        <v>2024</v>
      </c>
      <c r="B175" s="315">
        <v>653.84999999999991</v>
      </c>
      <c r="C175" s="315">
        <f>AVERAGE(B166:B175)</f>
        <v>829.73500000000001</v>
      </c>
    </row>
    <row r="176" spans="1:4" x14ac:dyDescent="0.4">
      <c r="A176" s="310">
        <v>2025</v>
      </c>
      <c r="B176" s="315">
        <v>761.69999999999993</v>
      </c>
      <c r="C176" s="315">
        <f>AVERAGE(B167:B176)</f>
        <v>810.73500000000013</v>
      </c>
    </row>
    <row r="177" spans="2:2" x14ac:dyDescent="0.4">
      <c r="B177" s="308"/>
    </row>
    <row r="178" spans="2:2" x14ac:dyDescent="0.4">
      <c r="B178" s="308"/>
    </row>
    <row r="179" spans="2:2" x14ac:dyDescent="0.4">
      <c r="B179" s="308"/>
    </row>
    <row r="180" spans="2:2" x14ac:dyDescent="0.4">
      <c r="B180" s="308"/>
    </row>
    <row r="181" spans="2:2" x14ac:dyDescent="0.4">
      <c r="B181" s="308"/>
    </row>
    <row r="182" spans="2:2" x14ac:dyDescent="0.4">
      <c r="B182" s="308"/>
    </row>
    <row r="183" spans="2:2" x14ac:dyDescent="0.4">
      <c r="B183" s="308"/>
    </row>
    <row r="184" spans="2:2" x14ac:dyDescent="0.4">
      <c r="B184" s="308"/>
    </row>
  </sheetData>
  <hyperlinks>
    <hyperlink ref="T1" location="Contents!A1" display="Return to contents" xr:uid="{E7102BBD-AB81-46CC-A244-9EA3225D8F04}"/>
  </hyperlinks>
  <pageMargins left="0.7" right="0.7" top="0.75" bottom="0.75" header="0.3" footer="0.3"/>
  <pageSetup paperSize="9" orientation="portrait" r:id="rId1"/>
  <ignoredErrors>
    <ignoredError sqref="C3:C13 C14:C169 C170"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T25"/>
  <sheetViews>
    <sheetView showGridLines="0" workbookViewId="0"/>
  </sheetViews>
  <sheetFormatPr defaultColWidth="9.44140625" defaultRowHeight="13.2" x14ac:dyDescent="0.25"/>
  <cols>
    <col min="1" max="1" width="30.5546875" customWidth="1"/>
    <col min="2" max="14" width="9.5546875" customWidth="1"/>
  </cols>
  <sheetData>
    <row r="1" spans="1:20" ht="18" x14ac:dyDescent="0.4">
      <c r="A1" s="20" t="s">
        <v>495</v>
      </c>
      <c r="B1" s="40"/>
      <c r="C1" s="40"/>
      <c r="D1" s="40"/>
      <c r="E1" s="40"/>
      <c r="F1" s="40"/>
      <c r="H1" s="40"/>
      <c r="I1" s="40"/>
      <c r="J1" s="40"/>
      <c r="K1" s="40"/>
      <c r="L1" s="40"/>
      <c r="M1" s="40"/>
      <c r="P1" s="31" t="s">
        <v>207</v>
      </c>
    </row>
    <row r="2" spans="1:20" ht="13.8" x14ac:dyDescent="0.25">
      <c r="A2" s="40"/>
      <c r="B2" s="40"/>
      <c r="C2" s="40"/>
      <c r="D2" s="40"/>
      <c r="E2" s="40"/>
      <c r="F2" s="40"/>
      <c r="I2" s="3"/>
      <c r="J2" s="3"/>
      <c r="K2" s="3"/>
      <c r="L2" s="3"/>
      <c r="M2" s="3"/>
      <c r="P2" s="3" t="s">
        <v>212</v>
      </c>
    </row>
    <row r="3" spans="1:20" x14ac:dyDescent="0.25">
      <c r="A3" s="267"/>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85">
        <v>2025</v>
      </c>
    </row>
    <row r="4" spans="1:20" ht="13.5" customHeight="1" x14ac:dyDescent="0.25">
      <c r="A4" s="268" t="s">
        <v>108</v>
      </c>
      <c r="B4" s="269">
        <v>21.92</v>
      </c>
      <c r="C4" s="246">
        <v>22.09</v>
      </c>
      <c r="D4" s="246">
        <v>22.47</v>
      </c>
      <c r="E4" s="246">
        <v>20.010000000000002</v>
      </c>
      <c r="F4" s="269">
        <v>22.79</v>
      </c>
      <c r="G4" s="246">
        <v>19.73</v>
      </c>
      <c r="H4" s="246">
        <v>15.92</v>
      </c>
      <c r="I4" s="246">
        <v>17.39</v>
      </c>
      <c r="J4" s="246">
        <v>14.68</v>
      </c>
      <c r="K4" s="246">
        <v>11.14</v>
      </c>
      <c r="L4" s="246">
        <v>13.2</v>
      </c>
      <c r="M4" s="246">
        <v>12.63</v>
      </c>
      <c r="N4" s="246">
        <v>11.6</v>
      </c>
      <c r="O4" s="246">
        <v>10.58</v>
      </c>
      <c r="P4" s="246">
        <v>11.67</v>
      </c>
    </row>
    <row r="5" spans="1:20" x14ac:dyDescent="0.25">
      <c r="A5" s="120" t="s">
        <v>535</v>
      </c>
      <c r="B5" s="270">
        <v>35.06</v>
      </c>
      <c r="C5" s="271">
        <v>40.56</v>
      </c>
      <c r="D5" s="271">
        <v>38.840000000000003</v>
      </c>
      <c r="E5" s="271">
        <v>39.15</v>
      </c>
      <c r="F5" s="271">
        <v>33.56</v>
      </c>
      <c r="G5" s="271">
        <v>35.6</v>
      </c>
      <c r="H5" s="271">
        <v>33.659999999999997</v>
      </c>
      <c r="I5" s="271">
        <v>34.47</v>
      </c>
      <c r="J5" s="271">
        <v>32.6</v>
      </c>
      <c r="K5" s="271">
        <v>24.2</v>
      </c>
      <c r="L5" s="271">
        <v>26.52</v>
      </c>
      <c r="M5" s="271">
        <v>26.29</v>
      </c>
      <c r="N5" s="271">
        <v>26.01</v>
      </c>
      <c r="O5" s="271">
        <v>24.94</v>
      </c>
      <c r="P5" s="271">
        <v>26.27</v>
      </c>
    </row>
    <row r="6" spans="1:20" x14ac:dyDescent="0.25">
      <c r="A6" s="8" t="s">
        <v>192</v>
      </c>
    </row>
    <row r="7" spans="1:20" ht="12.75" customHeight="1" x14ac:dyDescent="0.25">
      <c r="A7" s="726" t="s">
        <v>536</v>
      </c>
      <c r="B7" s="726"/>
      <c r="C7" s="726"/>
      <c r="D7" s="726"/>
      <c r="E7" s="726"/>
      <c r="F7" s="726"/>
      <c r="G7" s="726"/>
      <c r="H7" s="726"/>
      <c r="I7" s="726"/>
      <c r="J7" s="726"/>
      <c r="K7" s="726"/>
      <c r="L7" s="726"/>
      <c r="M7" s="726"/>
      <c r="N7" s="726"/>
      <c r="O7" s="726"/>
      <c r="P7" s="726"/>
      <c r="Q7" s="726"/>
      <c r="R7" s="726"/>
      <c r="S7" s="8"/>
      <c r="T7" s="8"/>
    </row>
    <row r="8" spans="1:20" ht="12.75" customHeight="1" x14ac:dyDescent="0.25">
      <c r="A8" s="727" t="s">
        <v>537</v>
      </c>
      <c r="B8" s="727"/>
      <c r="C8" s="727"/>
      <c r="D8" s="727"/>
      <c r="E8" s="727"/>
      <c r="F8" s="727"/>
      <c r="G8" s="727"/>
      <c r="H8" s="727"/>
      <c r="I8" s="727"/>
      <c r="J8" s="727"/>
      <c r="K8" s="727"/>
      <c r="L8" s="727"/>
      <c r="M8" s="727"/>
      <c r="N8" s="727"/>
      <c r="O8" s="727"/>
      <c r="P8" s="727"/>
      <c r="Q8" s="8"/>
      <c r="R8" s="8"/>
      <c r="S8" s="8"/>
      <c r="T8" s="8"/>
    </row>
    <row r="9" spans="1:20" ht="12.75" customHeight="1" x14ac:dyDescent="0.25">
      <c r="A9" s="728" t="s">
        <v>547</v>
      </c>
      <c r="B9" s="728"/>
      <c r="C9" s="728"/>
      <c r="D9" s="728"/>
      <c r="E9" s="728"/>
      <c r="F9" s="728"/>
      <c r="G9" s="728"/>
      <c r="H9" s="728"/>
      <c r="I9" s="728"/>
      <c r="J9" s="728"/>
      <c r="K9" s="728"/>
      <c r="L9" s="728"/>
      <c r="M9" s="728"/>
      <c r="N9" s="728"/>
      <c r="O9" s="728"/>
      <c r="P9" s="728"/>
      <c r="Q9" s="8"/>
      <c r="R9" s="8"/>
      <c r="S9" s="8"/>
      <c r="T9" s="8"/>
    </row>
    <row r="10" spans="1:20" ht="12.75" customHeight="1" x14ac:dyDescent="0.25">
      <c r="A10" s="728" t="s">
        <v>503</v>
      </c>
      <c r="B10" s="728"/>
      <c r="C10" s="728"/>
      <c r="D10" s="728"/>
      <c r="E10" s="728"/>
      <c r="F10" s="728"/>
      <c r="G10" s="728"/>
      <c r="H10" s="728"/>
      <c r="I10" s="728"/>
      <c r="J10" s="728"/>
      <c r="K10" s="728"/>
      <c r="L10" s="728"/>
      <c r="M10" s="728"/>
      <c r="N10" s="728"/>
      <c r="O10" s="728"/>
      <c r="P10" s="728"/>
      <c r="Q10" s="8"/>
      <c r="R10" s="8"/>
      <c r="S10" s="8"/>
      <c r="T10" s="8"/>
    </row>
    <row r="11" spans="1:20" ht="12.75" customHeight="1" x14ac:dyDescent="0.25"/>
    <row r="12" spans="1:20" ht="18.75" customHeight="1" x14ac:dyDescent="0.4">
      <c r="A12" s="20" t="s">
        <v>496</v>
      </c>
    </row>
    <row r="14" spans="1:20" ht="12.75" customHeight="1" x14ac:dyDescent="0.25"/>
    <row r="24" spans="16:16" x14ac:dyDescent="0.25">
      <c r="P24" s="376"/>
    </row>
    <row r="25" spans="16:16" x14ac:dyDescent="0.25">
      <c r="P25" s="376"/>
    </row>
  </sheetData>
  <mergeCells count="4">
    <mergeCell ref="A7:R7"/>
    <mergeCell ref="A8:P8"/>
    <mergeCell ref="A10:P10"/>
    <mergeCell ref="A9:P9"/>
  </mergeCells>
  <phoneticPr fontId="28" type="noConversion"/>
  <hyperlinks>
    <hyperlink ref="Y1" location="Contents!A1" display="Return to contents" xr:uid="{00000000-0004-0000-0F00-000000000000}"/>
    <hyperlink ref="P1" location="Contents!A1" display="Return to contents " xr:uid="{00000000-0004-0000-0F00-000001000000}"/>
  </hyperlinks>
  <pageMargins left="0.7" right="0.7" top="0.75" bottom="0.75" header="0.3" footer="0.3"/>
  <pageSetup paperSize="9" scale="9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17"/>
  <sheetViews>
    <sheetView showGridLines="0" workbookViewId="0"/>
  </sheetViews>
  <sheetFormatPr defaultColWidth="9.44140625" defaultRowHeight="13.2" x14ac:dyDescent="0.25"/>
  <cols>
    <col min="1" max="1" width="34.5546875" customWidth="1"/>
    <col min="2" max="13" width="9.5546875" customWidth="1"/>
  </cols>
  <sheetData>
    <row r="1" spans="1:20" ht="18.75" customHeight="1" x14ac:dyDescent="0.4">
      <c r="A1" s="20" t="s">
        <v>474</v>
      </c>
      <c r="B1" s="40"/>
      <c r="C1" s="40"/>
      <c r="D1" s="40"/>
      <c r="E1" s="40"/>
      <c r="F1" s="40"/>
      <c r="G1" s="40"/>
      <c r="P1" s="31" t="s">
        <v>207</v>
      </c>
    </row>
    <row r="2" spans="1:20" ht="13.8" x14ac:dyDescent="0.25">
      <c r="A2" s="40"/>
      <c r="B2" s="40"/>
      <c r="C2" s="40"/>
      <c r="D2" s="40"/>
      <c r="E2" s="40"/>
      <c r="F2" s="40"/>
      <c r="I2" s="3"/>
      <c r="J2" s="3"/>
      <c r="K2" s="3"/>
      <c r="L2" s="3"/>
      <c r="M2" s="3"/>
      <c r="P2" s="3" t="s">
        <v>212</v>
      </c>
    </row>
    <row r="3" spans="1:20" x14ac:dyDescent="0.25">
      <c r="A3" s="267"/>
      <c r="B3" s="185">
        <v>2011</v>
      </c>
      <c r="C3" s="185">
        <v>2012</v>
      </c>
      <c r="D3" s="185">
        <v>2013</v>
      </c>
      <c r="E3" s="185">
        <v>2014</v>
      </c>
      <c r="F3" s="185">
        <v>2015</v>
      </c>
      <c r="G3" s="185">
        <v>2016</v>
      </c>
      <c r="H3" s="185">
        <v>2017</v>
      </c>
      <c r="I3" s="185">
        <v>2018</v>
      </c>
      <c r="J3" s="185">
        <v>2019</v>
      </c>
      <c r="K3" s="185">
        <v>2020</v>
      </c>
      <c r="L3" s="185">
        <v>2021</v>
      </c>
      <c r="M3" s="185">
        <v>2022</v>
      </c>
      <c r="N3" s="185">
        <v>2023</v>
      </c>
      <c r="O3" s="185">
        <v>2024</v>
      </c>
      <c r="P3" s="185">
        <v>2025</v>
      </c>
    </row>
    <row r="4" spans="1:20" x14ac:dyDescent="0.25">
      <c r="A4" s="16" t="s">
        <v>538</v>
      </c>
      <c r="B4" s="82">
        <v>37.69</v>
      </c>
      <c r="C4" s="82">
        <v>38.68</v>
      </c>
      <c r="D4" s="82">
        <v>36.64</v>
      </c>
      <c r="E4" s="82">
        <v>35.57</v>
      </c>
      <c r="F4" s="82">
        <v>33.090000000000003</v>
      </c>
      <c r="G4" s="82">
        <v>35.51</v>
      </c>
      <c r="H4" s="82">
        <v>33.39</v>
      </c>
      <c r="I4" s="82">
        <v>33.47</v>
      </c>
      <c r="J4" s="82">
        <v>31.4</v>
      </c>
      <c r="K4" s="82">
        <v>24.29</v>
      </c>
      <c r="L4" s="82">
        <v>26.31</v>
      </c>
      <c r="M4" s="82">
        <v>26.85</v>
      </c>
      <c r="N4" s="82">
        <v>26.71</v>
      </c>
      <c r="O4" s="82">
        <v>25.87</v>
      </c>
      <c r="P4" s="671">
        <v>27.17</v>
      </c>
    </row>
    <row r="5" spans="1:20" x14ac:dyDescent="0.25">
      <c r="A5" s="8" t="s">
        <v>192</v>
      </c>
      <c r="B5" s="146"/>
      <c r="C5" s="146"/>
      <c r="D5" s="146"/>
      <c r="E5" s="146"/>
      <c r="F5" s="146"/>
      <c r="G5" s="146"/>
      <c r="H5" s="146"/>
      <c r="I5" s="146"/>
      <c r="J5" s="146"/>
      <c r="K5" s="146"/>
      <c r="L5" s="146"/>
      <c r="M5" s="146"/>
      <c r="N5" s="146"/>
      <c r="O5" s="146"/>
      <c r="P5" s="146"/>
    </row>
    <row r="6" spans="1:20" x14ac:dyDescent="0.25">
      <c r="A6" s="728" t="s">
        <v>561</v>
      </c>
      <c r="B6" s="728"/>
      <c r="C6" s="728"/>
      <c r="D6" s="728"/>
      <c r="E6" s="728"/>
      <c r="F6" s="728"/>
      <c r="G6" s="728"/>
      <c r="H6" s="728"/>
      <c r="I6" s="728"/>
      <c r="J6" s="728"/>
      <c r="K6" s="728"/>
      <c r="L6" s="728"/>
      <c r="M6" s="728"/>
      <c r="N6" s="728"/>
      <c r="O6" s="728"/>
      <c r="P6" s="728"/>
      <c r="Q6" s="728"/>
      <c r="R6" s="8"/>
      <c r="S6" s="8"/>
      <c r="T6" s="8"/>
    </row>
    <row r="7" spans="1:20" x14ac:dyDescent="0.25">
      <c r="A7" s="728"/>
      <c r="B7" s="728"/>
      <c r="C7" s="728"/>
      <c r="D7" s="728"/>
      <c r="E7" s="728"/>
      <c r="F7" s="728"/>
      <c r="G7" s="728"/>
      <c r="H7" s="728"/>
      <c r="I7" s="728"/>
      <c r="J7" s="728"/>
      <c r="K7" s="728"/>
      <c r="L7" s="728"/>
      <c r="M7" s="728"/>
      <c r="N7" s="728"/>
      <c r="O7" s="728"/>
      <c r="P7" s="728"/>
      <c r="Q7" s="728"/>
    </row>
    <row r="8" spans="1:20" x14ac:dyDescent="0.25">
      <c r="A8" s="8" t="s">
        <v>514</v>
      </c>
      <c r="M8" s="146"/>
    </row>
    <row r="9" spans="1:20" x14ac:dyDescent="0.25">
      <c r="A9" s="728" t="s">
        <v>503</v>
      </c>
      <c r="B9" s="728"/>
      <c r="C9" s="728"/>
      <c r="D9" s="728"/>
      <c r="E9" s="728"/>
      <c r="F9" s="728"/>
      <c r="G9" s="728"/>
      <c r="H9" s="728"/>
      <c r="I9" s="728"/>
      <c r="J9" s="728"/>
      <c r="K9" s="728"/>
      <c r="L9" s="728"/>
      <c r="M9" s="728"/>
      <c r="N9" s="728"/>
      <c r="O9" s="728"/>
      <c r="P9" s="728"/>
      <c r="Q9" s="8"/>
      <c r="R9" s="8"/>
      <c r="S9" s="8"/>
      <c r="T9" s="8"/>
    </row>
    <row r="10" spans="1:20" x14ac:dyDescent="0.25">
      <c r="A10" s="683" t="s">
        <v>618</v>
      </c>
      <c r="B10" s="449"/>
      <c r="C10" s="449"/>
      <c r="D10" s="449"/>
      <c r="E10" s="449"/>
      <c r="F10" s="449"/>
      <c r="G10" s="449"/>
      <c r="H10" s="449"/>
      <c r="I10" s="449"/>
      <c r="J10" s="449"/>
      <c r="K10" s="449"/>
      <c r="L10" s="449"/>
      <c r="M10" s="449"/>
      <c r="N10" s="449"/>
      <c r="O10" s="449"/>
      <c r="P10" s="449"/>
      <c r="Q10" s="8"/>
      <c r="R10" s="8"/>
      <c r="S10" s="8"/>
      <c r="T10" s="8"/>
    </row>
    <row r="11" spans="1:20" x14ac:dyDescent="0.25">
      <c r="A11" s="8"/>
      <c r="M11" s="146"/>
    </row>
    <row r="12" spans="1:20" ht="18" x14ac:dyDescent="0.4">
      <c r="A12" s="20" t="s">
        <v>497</v>
      </c>
    </row>
    <row r="13" spans="1:20" x14ac:dyDescent="0.25">
      <c r="M13" s="146"/>
    </row>
    <row r="15" spans="1:20" x14ac:dyDescent="0.25">
      <c r="H15" s="146"/>
      <c r="I15" s="146"/>
      <c r="J15" s="146"/>
      <c r="K15" s="146"/>
      <c r="L15" s="146"/>
      <c r="M15" s="146"/>
    </row>
    <row r="17" spans="16:16" x14ac:dyDescent="0.25">
      <c r="P17" s="146"/>
    </row>
  </sheetData>
  <mergeCells count="2">
    <mergeCell ref="A6:Q7"/>
    <mergeCell ref="A9:P9"/>
  </mergeCells>
  <hyperlinks>
    <hyperlink ref="P1" location="Contents!A1" display="Return to contents " xr:uid="{00000000-0004-0000-1000-000000000000}"/>
  </hyperlinks>
  <pageMargins left="0.7" right="0.7" top="0.75" bottom="0.75" header="0.3" footer="0.3"/>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43"/>
  <sheetViews>
    <sheetView workbookViewId="0">
      <selection activeCell="I27" sqref="I27"/>
    </sheetView>
  </sheetViews>
  <sheetFormatPr defaultRowHeight="13.2" x14ac:dyDescent="0.25"/>
  <cols>
    <col min="1" max="1" width="55.44140625" bestFit="1" customWidth="1"/>
    <col min="2" max="9" width="9.44140625" customWidth="1"/>
  </cols>
  <sheetData>
    <row r="1" spans="1:12" ht="15" x14ac:dyDescent="0.25">
      <c r="A1" s="39" t="s">
        <v>85</v>
      </c>
      <c r="B1" s="40"/>
      <c r="C1" s="40"/>
      <c r="D1" s="40"/>
      <c r="E1" s="40"/>
      <c r="F1" s="40"/>
      <c r="G1" s="40"/>
      <c r="H1" s="40"/>
      <c r="I1" s="40"/>
      <c r="J1" s="40"/>
      <c r="L1" s="31" t="s">
        <v>81</v>
      </c>
    </row>
    <row r="2" spans="1:12" x14ac:dyDescent="0.25">
      <c r="A2" s="41"/>
      <c r="B2" s="40"/>
      <c r="C2" s="40"/>
      <c r="D2" s="40"/>
      <c r="E2" s="40"/>
      <c r="F2" s="3"/>
      <c r="G2" s="3"/>
      <c r="H2" s="3"/>
      <c r="I2" s="40"/>
      <c r="J2" s="3" t="s">
        <v>39</v>
      </c>
    </row>
    <row r="3" spans="1:12" x14ac:dyDescent="0.25">
      <c r="A3" s="50"/>
      <c r="B3" s="55" t="s">
        <v>37</v>
      </c>
      <c r="C3" s="55" t="s">
        <v>28</v>
      </c>
      <c r="D3" s="55" t="s">
        <v>29</v>
      </c>
      <c r="E3" s="55" t="s">
        <v>30</v>
      </c>
      <c r="F3" s="55" t="s">
        <v>31</v>
      </c>
      <c r="G3" s="55" t="s">
        <v>65</v>
      </c>
      <c r="H3" s="55" t="s">
        <v>68</v>
      </c>
      <c r="I3" s="55" t="s">
        <v>70</v>
      </c>
      <c r="J3" s="55" t="s">
        <v>82</v>
      </c>
    </row>
    <row r="4" spans="1:12" x14ac:dyDescent="0.25">
      <c r="A4" s="44" t="s">
        <v>7</v>
      </c>
      <c r="B4" s="45">
        <v>30</v>
      </c>
      <c r="C4" s="45">
        <v>30</v>
      </c>
      <c r="D4" s="45">
        <v>30</v>
      </c>
      <c r="E4" s="45">
        <v>29</v>
      </c>
      <c r="F4" s="45">
        <v>28</v>
      </c>
      <c r="G4" s="45">
        <v>34</v>
      </c>
      <c r="H4" s="45">
        <v>31</v>
      </c>
      <c r="I4" s="45">
        <v>32</v>
      </c>
      <c r="J4" s="45">
        <v>31</v>
      </c>
    </row>
    <row r="5" spans="1:12" x14ac:dyDescent="0.25">
      <c r="A5" s="49" t="s">
        <v>8</v>
      </c>
      <c r="B5" s="47">
        <v>21</v>
      </c>
      <c r="C5" s="47">
        <v>23</v>
      </c>
      <c r="D5" s="47">
        <v>23</v>
      </c>
      <c r="E5" s="47">
        <v>23</v>
      </c>
      <c r="F5" s="47">
        <v>22</v>
      </c>
      <c r="G5" s="47">
        <v>23</v>
      </c>
      <c r="H5" s="47">
        <v>22</v>
      </c>
      <c r="I5" s="47">
        <v>24</v>
      </c>
      <c r="J5" s="47">
        <v>26</v>
      </c>
    </row>
    <row r="6" spans="1:12" x14ac:dyDescent="0.25">
      <c r="A6" s="48" t="s">
        <v>9</v>
      </c>
      <c r="B6" s="45">
        <v>35</v>
      </c>
      <c r="C6" s="45">
        <v>33</v>
      </c>
      <c r="D6" s="45">
        <v>32</v>
      </c>
      <c r="E6" s="45">
        <v>32</v>
      </c>
      <c r="F6" s="45">
        <v>31</v>
      </c>
      <c r="G6" s="45">
        <v>31</v>
      </c>
      <c r="H6" s="45">
        <v>27</v>
      </c>
      <c r="I6" s="45">
        <v>23</v>
      </c>
      <c r="J6" s="45">
        <v>22</v>
      </c>
    </row>
    <row r="7" spans="1:12" x14ac:dyDescent="0.25">
      <c r="A7" s="49" t="s">
        <v>10</v>
      </c>
      <c r="B7" s="47">
        <v>13</v>
      </c>
      <c r="C7" s="47">
        <v>15</v>
      </c>
      <c r="D7" s="47">
        <v>15</v>
      </c>
      <c r="E7" s="47">
        <v>15</v>
      </c>
      <c r="F7" s="47">
        <v>16</v>
      </c>
      <c r="G7" s="47">
        <v>18</v>
      </c>
      <c r="H7" s="47">
        <v>18</v>
      </c>
      <c r="I7" s="47">
        <v>18</v>
      </c>
      <c r="J7" s="47">
        <v>19</v>
      </c>
    </row>
    <row r="8" spans="1:12" x14ac:dyDescent="0.25">
      <c r="A8" s="48" t="s">
        <v>11</v>
      </c>
      <c r="B8" s="45">
        <v>22</v>
      </c>
      <c r="C8" s="45">
        <v>26</v>
      </c>
      <c r="D8" s="45">
        <v>27</v>
      </c>
      <c r="E8" s="45">
        <v>27</v>
      </c>
      <c r="F8" s="45">
        <v>24</v>
      </c>
      <c r="G8" s="45">
        <v>22</v>
      </c>
      <c r="H8" s="45">
        <v>19</v>
      </c>
      <c r="I8" s="45">
        <v>17</v>
      </c>
      <c r="J8" s="45">
        <v>15</v>
      </c>
    </row>
    <row r="9" spans="1:12" x14ac:dyDescent="0.25">
      <c r="A9" s="49" t="s">
        <v>12</v>
      </c>
      <c r="B9" s="47">
        <v>9</v>
      </c>
      <c r="C9" s="47">
        <v>8</v>
      </c>
      <c r="D9" s="47">
        <v>10</v>
      </c>
      <c r="E9" s="47">
        <v>12</v>
      </c>
      <c r="F9" s="47">
        <v>13</v>
      </c>
      <c r="G9" s="47">
        <v>12</v>
      </c>
      <c r="H9" s="47">
        <v>12</v>
      </c>
      <c r="I9" s="47">
        <v>11</v>
      </c>
      <c r="J9" s="47">
        <v>9</v>
      </c>
    </row>
    <row r="10" spans="1:12" x14ac:dyDescent="0.25">
      <c r="A10" s="48" t="s">
        <v>13</v>
      </c>
      <c r="B10" s="45">
        <v>13</v>
      </c>
      <c r="C10" s="45">
        <v>19</v>
      </c>
      <c r="D10" s="45">
        <v>29</v>
      </c>
      <c r="E10" s="45">
        <v>34</v>
      </c>
      <c r="F10" s="45">
        <v>39</v>
      </c>
      <c r="G10" s="45">
        <v>37</v>
      </c>
      <c r="H10" s="45">
        <v>38</v>
      </c>
      <c r="I10" s="45">
        <v>34</v>
      </c>
      <c r="J10" s="45">
        <v>31</v>
      </c>
    </row>
    <row r="11" spans="1:12" x14ac:dyDescent="0.25">
      <c r="A11" s="49" t="s">
        <v>14</v>
      </c>
      <c r="B11" s="47">
        <v>16</v>
      </c>
      <c r="C11" s="47">
        <v>17</v>
      </c>
      <c r="D11" s="47">
        <v>15</v>
      </c>
      <c r="E11" s="47">
        <v>16</v>
      </c>
      <c r="F11" s="47">
        <v>16</v>
      </c>
      <c r="G11" s="47">
        <v>19</v>
      </c>
      <c r="H11" s="47">
        <v>18</v>
      </c>
      <c r="I11" s="47">
        <v>20</v>
      </c>
      <c r="J11" s="47">
        <v>20</v>
      </c>
    </row>
    <row r="12" spans="1:12" x14ac:dyDescent="0.25">
      <c r="A12" s="48" t="s">
        <v>15</v>
      </c>
      <c r="B12" s="45">
        <v>14</v>
      </c>
      <c r="C12" s="45">
        <v>16</v>
      </c>
      <c r="D12" s="45">
        <v>15</v>
      </c>
      <c r="E12" s="45">
        <v>14</v>
      </c>
      <c r="F12" s="45">
        <v>13</v>
      </c>
      <c r="G12" s="45">
        <v>12</v>
      </c>
      <c r="H12" s="45">
        <v>12</v>
      </c>
      <c r="I12" s="45">
        <v>11</v>
      </c>
      <c r="J12" s="45">
        <v>11</v>
      </c>
    </row>
    <row r="13" spans="1:12" x14ac:dyDescent="0.25">
      <c r="A13" s="49" t="s">
        <v>16</v>
      </c>
      <c r="B13" s="47">
        <v>27</v>
      </c>
      <c r="C13" s="47">
        <v>28</v>
      </c>
      <c r="D13" s="47">
        <v>26</v>
      </c>
      <c r="E13" s="47">
        <v>28</v>
      </c>
      <c r="F13" s="47">
        <v>30</v>
      </c>
      <c r="G13" s="47">
        <v>28</v>
      </c>
      <c r="H13" s="47">
        <v>30</v>
      </c>
      <c r="I13" s="47">
        <v>32</v>
      </c>
      <c r="J13" s="47">
        <v>31</v>
      </c>
    </row>
    <row r="14" spans="1:12" x14ac:dyDescent="0.25">
      <c r="A14" s="48" t="s">
        <v>17</v>
      </c>
      <c r="B14" s="45">
        <v>17</v>
      </c>
      <c r="C14" s="45">
        <v>16</v>
      </c>
      <c r="D14" s="45">
        <v>18</v>
      </c>
      <c r="E14" s="45">
        <v>15</v>
      </c>
      <c r="F14" s="45">
        <v>13</v>
      </c>
      <c r="G14" s="45">
        <v>15</v>
      </c>
      <c r="H14" s="45">
        <v>14</v>
      </c>
      <c r="I14" s="45">
        <v>13</v>
      </c>
      <c r="J14" s="45">
        <v>14</v>
      </c>
    </row>
    <row r="15" spans="1:12" x14ac:dyDescent="0.25">
      <c r="A15" s="49" t="s">
        <v>18</v>
      </c>
      <c r="B15" s="47">
        <v>3</v>
      </c>
      <c r="C15" s="47">
        <v>2</v>
      </c>
      <c r="D15" s="47">
        <v>2</v>
      </c>
      <c r="E15" s="47">
        <v>3</v>
      </c>
      <c r="F15" s="47">
        <v>2</v>
      </c>
      <c r="G15" s="47">
        <v>3</v>
      </c>
      <c r="H15" s="47">
        <v>2</v>
      </c>
      <c r="I15" s="47">
        <v>2</v>
      </c>
      <c r="J15" s="47">
        <v>2</v>
      </c>
    </row>
    <row r="16" spans="1:12" x14ac:dyDescent="0.25">
      <c r="A16" s="48" t="s">
        <v>19</v>
      </c>
      <c r="B16" s="45">
        <v>31</v>
      </c>
      <c r="C16" s="45">
        <v>33</v>
      </c>
      <c r="D16" s="45">
        <v>34</v>
      </c>
      <c r="E16" s="45">
        <v>33</v>
      </c>
      <c r="F16" s="45">
        <v>34</v>
      </c>
      <c r="G16" s="45">
        <v>31</v>
      </c>
      <c r="H16" s="45">
        <v>36</v>
      </c>
      <c r="I16" s="45">
        <v>34</v>
      </c>
      <c r="J16" s="45">
        <v>39</v>
      </c>
    </row>
    <row r="17" spans="1:10" x14ac:dyDescent="0.25">
      <c r="A17" s="49" t="s">
        <v>20</v>
      </c>
      <c r="B17" s="47">
        <v>7</v>
      </c>
      <c r="C17" s="47">
        <v>7</v>
      </c>
      <c r="D17" s="47">
        <v>6</v>
      </c>
      <c r="E17" s="47">
        <v>6</v>
      </c>
      <c r="F17" s="47">
        <v>5</v>
      </c>
      <c r="G17" s="47">
        <v>4</v>
      </c>
      <c r="H17" s="47">
        <v>7</v>
      </c>
      <c r="I17" s="47">
        <v>8</v>
      </c>
      <c r="J17" s="47">
        <v>8</v>
      </c>
    </row>
    <row r="18" spans="1:10" x14ac:dyDescent="0.25">
      <c r="A18" s="48" t="s">
        <v>21</v>
      </c>
      <c r="B18" s="45">
        <v>8</v>
      </c>
      <c r="C18" s="45">
        <v>9</v>
      </c>
      <c r="D18" s="45">
        <v>5</v>
      </c>
      <c r="E18" s="45">
        <v>4</v>
      </c>
      <c r="F18" s="45">
        <v>5</v>
      </c>
      <c r="G18" s="45">
        <v>4</v>
      </c>
      <c r="H18" s="45">
        <v>5</v>
      </c>
      <c r="I18" s="45">
        <v>8</v>
      </c>
      <c r="J18" s="45">
        <v>9</v>
      </c>
    </row>
    <row r="19" spans="1:10" ht="13.8" x14ac:dyDescent="0.25">
      <c r="A19" s="51" t="s">
        <v>22</v>
      </c>
      <c r="B19" s="47">
        <v>1</v>
      </c>
      <c r="C19" s="47">
        <v>2</v>
      </c>
      <c r="D19" s="47">
        <v>2</v>
      </c>
      <c r="E19" s="47">
        <v>1</v>
      </c>
      <c r="F19" s="47">
        <v>1</v>
      </c>
      <c r="G19" s="47">
        <v>1</v>
      </c>
      <c r="H19" s="47">
        <v>1</v>
      </c>
      <c r="I19" s="47">
        <v>2</v>
      </c>
      <c r="J19" s="47">
        <v>1</v>
      </c>
    </row>
    <row r="20" spans="1:10" ht="13.8" x14ac:dyDescent="0.25">
      <c r="A20" s="57"/>
      <c r="B20" s="45"/>
      <c r="C20" s="45"/>
      <c r="D20" s="45"/>
      <c r="E20" s="45"/>
      <c r="F20" s="45"/>
      <c r="G20" s="45"/>
      <c r="H20" s="45"/>
      <c r="I20" s="45"/>
      <c r="J20" s="45"/>
    </row>
    <row r="21" spans="1:10" x14ac:dyDescent="0.25">
      <c r="A21" s="56" t="s">
        <v>97</v>
      </c>
      <c r="B21" s="58">
        <v>2718</v>
      </c>
      <c r="C21" s="58">
        <v>2766</v>
      </c>
      <c r="D21" s="58">
        <v>2594</v>
      </c>
      <c r="E21" s="58">
        <v>2675</v>
      </c>
      <c r="F21" s="58">
        <v>2562</v>
      </c>
      <c r="G21" s="58">
        <v>2464</v>
      </c>
      <c r="H21" s="58">
        <v>2757</v>
      </c>
      <c r="I21" s="58">
        <v>2714</v>
      </c>
      <c r="J21" s="58">
        <v>2780</v>
      </c>
    </row>
    <row r="22" spans="1:10" x14ac:dyDescent="0.25">
      <c r="A22" s="54" t="s">
        <v>6</v>
      </c>
      <c r="B22" s="54"/>
      <c r="C22" s="54"/>
      <c r="D22" s="54"/>
      <c r="E22" s="40"/>
      <c r="F22" s="40"/>
      <c r="G22" s="40"/>
      <c r="H22" s="40"/>
      <c r="I22" s="40"/>
      <c r="J22" s="40"/>
    </row>
    <row r="23" spans="1:10" x14ac:dyDescent="0.25">
      <c r="A23" s="40"/>
      <c r="B23" s="40"/>
      <c r="C23" s="40"/>
      <c r="D23" s="40"/>
      <c r="E23" s="40"/>
      <c r="F23" s="40"/>
      <c r="G23" s="40"/>
      <c r="H23" s="40"/>
      <c r="I23" s="40"/>
      <c r="J23" s="40"/>
    </row>
    <row r="24" spans="1:10" x14ac:dyDescent="0.25">
      <c r="A24" s="52" t="s">
        <v>79</v>
      </c>
      <c r="B24" s="40"/>
      <c r="C24" s="40"/>
      <c r="D24" s="40"/>
      <c r="E24" s="40"/>
      <c r="F24" s="40"/>
      <c r="G24" s="40"/>
      <c r="H24" s="40"/>
      <c r="I24" s="40"/>
      <c r="J24" s="40"/>
    </row>
    <row r="28" spans="1:10" x14ac:dyDescent="0.25">
      <c r="A28" s="64" t="str">
        <f>A4</f>
        <v>Pollution in rivers</v>
      </c>
      <c r="B28" s="65">
        <f>J4</f>
        <v>31</v>
      </c>
      <c r="D28" s="61" t="s">
        <v>22</v>
      </c>
      <c r="E28" s="61">
        <v>1</v>
      </c>
      <c r="F28" s="8" t="s">
        <v>113</v>
      </c>
    </row>
    <row r="29" spans="1:10" x14ac:dyDescent="0.25">
      <c r="A29" s="64" t="str">
        <f t="shared" ref="A29:A43" si="0">A5</f>
        <v>Pollution in bathing waters and beaches</v>
      </c>
      <c r="B29" s="65">
        <f t="shared" ref="B29:B43" si="1">J5</f>
        <v>26</v>
      </c>
      <c r="D29" s="61" t="s">
        <v>18</v>
      </c>
      <c r="E29" s="61">
        <v>2</v>
      </c>
    </row>
    <row r="30" spans="1:10" x14ac:dyDescent="0.25">
      <c r="A30" s="64" t="str">
        <f t="shared" si="0"/>
        <v>Traffic exhaust fumes and urban smog</v>
      </c>
      <c r="B30" s="65">
        <f t="shared" si="1"/>
        <v>22</v>
      </c>
      <c r="D30" s="61" t="s">
        <v>20</v>
      </c>
      <c r="E30" s="61">
        <v>8</v>
      </c>
    </row>
    <row r="31" spans="1:10" x14ac:dyDescent="0.25">
      <c r="A31" s="64" t="str">
        <f t="shared" si="0"/>
        <v>Loss of plants and animals in Northern Ireland</v>
      </c>
      <c r="B31" s="65">
        <f t="shared" si="1"/>
        <v>19</v>
      </c>
      <c r="D31" s="61" t="s">
        <v>12</v>
      </c>
      <c r="E31" s="61">
        <v>9</v>
      </c>
    </row>
    <row r="32" spans="1:10" x14ac:dyDescent="0.25">
      <c r="A32" s="64" t="str">
        <f t="shared" si="0"/>
        <v>Ozone layer depletion</v>
      </c>
      <c r="B32" s="65">
        <f t="shared" si="1"/>
        <v>15</v>
      </c>
      <c r="D32" s="61" t="s">
        <v>21</v>
      </c>
      <c r="E32" s="61">
        <v>9</v>
      </c>
    </row>
    <row r="33" spans="1:5" x14ac:dyDescent="0.25">
      <c r="A33" s="64" t="str">
        <f t="shared" si="0"/>
        <v>Tropical forest destruction</v>
      </c>
      <c r="B33" s="65">
        <f t="shared" si="1"/>
        <v>9</v>
      </c>
      <c r="D33" s="61" t="s">
        <v>15</v>
      </c>
      <c r="E33" s="61">
        <v>11</v>
      </c>
    </row>
    <row r="34" spans="1:5" x14ac:dyDescent="0.25">
      <c r="A34" s="64" t="str">
        <f t="shared" si="0"/>
        <v>Climate change</v>
      </c>
      <c r="B34" s="65">
        <f t="shared" si="1"/>
        <v>31</v>
      </c>
      <c r="D34" s="61" t="s">
        <v>17</v>
      </c>
      <c r="E34" s="61">
        <v>14</v>
      </c>
    </row>
    <row r="35" spans="1:5" x14ac:dyDescent="0.25">
      <c r="A35" s="64" t="str">
        <f t="shared" si="0"/>
        <v>Loss of trees and hedgerows in Northern Ireland</v>
      </c>
      <c r="B35" s="65">
        <f t="shared" si="1"/>
        <v>20</v>
      </c>
      <c r="D35" s="61" t="s">
        <v>11</v>
      </c>
      <c r="E35" s="61">
        <v>15</v>
      </c>
    </row>
    <row r="36" spans="1:5" x14ac:dyDescent="0.25">
      <c r="A36" s="64" t="str">
        <f t="shared" si="0"/>
        <v>Fumes and smoke from factories</v>
      </c>
      <c r="B36" s="65">
        <f t="shared" si="1"/>
        <v>11</v>
      </c>
      <c r="D36" s="61" t="s">
        <v>10</v>
      </c>
      <c r="E36" s="61">
        <v>19</v>
      </c>
    </row>
    <row r="37" spans="1:5" x14ac:dyDescent="0.25">
      <c r="A37" s="64" t="str">
        <f t="shared" si="0"/>
        <v>Traffic congestion</v>
      </c>
      <c r="B37" s="65">
        <f t="shared" si="1"/>
        <v>31</v>
      </c>
      <c r="D37" s="61" t="s">
        <v>14</v>
      </c>
      <c r="E37" s="61">
        <v>20</v>
      </c>
    </row>
    <row r="38" spans="1:5" x14ac:dyDescent="0.25">
      <c r="A38" s="64" t="str">
        <f t="shared" si="0"/>
        <v>Use of pesticides and fertilisers</v>
      </c>
      <c r="B38" s="65">
        <f t="shared" si="1"/>
        <v>14</v>
      </c>
      <c r="D38" s="61" t="s">
        <v>9</v>
      </c>
      <c r="E38" s="61">
        <v>22</v>
      </c>
    </row>
    <row r="39" spans="1:5" x14ac:dyDescent="0.25">
      <c r="A39" s="64" t="str">
        <f t="shared" si="0"/>
        <v>Acid rain</v>
      </c>
      <c r="B39" s="65">
        <f t="shared" si="1"/>
        <v>2</v>
      </c>
      <c r="D39" s="61" t="s">
        <v>8</v>
      </c>
      <c r="E39" s="61">
        <v>26</v>
      </c>
    </row>
    <row r="40" spans="1:5" x14ac:dyDescent="0.25">
      <c r="A40" s="64" t="str">
        <f t="shared" si="0"/>
        <v>Household waste disposal</v>
      </c>
      <c r="B40" s="65">
        <f t="shared" si="1"/>
        <v>39</v>
      </c>
      <c r="D40" s="61" t="s">
        <v>7</v>
      </c>
      <c r="E40" s="61">
        <v>31</v>
      </c>
    </row>
    <row r="41" spans="1:5" x14ac:dyDescent="0.25">
      <c r="A41" s="64" t="str">
        <f t="shared" si="0"/>
        <v>Noise</v>
      </c>
      <c r="B41" s="65">
        <f t="shared" si="1"/>
        <v>8</v>
      </c>
      <c r="D41" s="61" t="s">
        <v>13</v>
      </c>
      <c r="E41" s="61">
        <v>31</v>
      </c>
    </row>
    <row r="42" spans="1:5" x14ac:dyDescent="0.25">
      <c r="A42" s="64" t="str">
        <f t="shared" si="0"/>
        <v>None of these</v>
      </c>
      <c r="B42" s="65">
        <f t="shared" si="1"/>
        <v>9</v>
      </c>
      <c r="D42" s="61" t="s">
        <v>16</v>
      </c>
      <c r="E42" s="61">
        <v>31</v>
      </c>
    </row>
    <row r="43" spans="1:5" x14ac:dyDescent="0.25">
      <c r="A43" s="64" t="str">
        <f t="shared" si="0"/>
        <v>Other</v>
      </c>
      <c r="B43" s="65">
        <f t="shared" si="1"/>
        <v>1</v>
      </c>
      <c r="D43" s="61" t="s">
        <v>19</v>
      </c>
      <c r="E43" s="61">
        <v>39</v>
      </c>
    </row>
  </sheetData>
  <hyperlinks>
    <hyperlink ref="L1" location="Contents!A1" display="Return to contents" xr:uid="{00000000-0004-0000-0100-000000000000}"/>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2"/>
  <sheetViews>
    <sheetView showGridLines="0" workbookViewId="0"/>
  </sheetViews>
  <sheetFormatPr defaultColWidth="9.44140625" defaultRowHeight="13.2" x14ac:dyDescent="0.25"/>
  <cols>
    <col min="1" max="1" width="34.5546875" customWidth="1"/>
    <col min="2" max="15" width="9.5546875" customWidth="1"/>
  </cols>
  <sheetData>
    <row r="1" spans="1:20" ht="15.6" x14ac:dyDescent="0.3">
      <c r="A1" s="20" t="s">
        <v>516</v>
      </c>
      <c r="B1" s="40"/>
      <c r="C1" s="40"/>
      <c r="D1" s="40"/>
      <c r="E1" s="40"/>
      <c r="F1" s="40"/>
      <c r="G1" s="40"/>
      <c r="H1" s="40"/>
      <c r="M1" s="40"/>
      <c r="N1" s="40"/>
      <c r="O1" s="40"/>
      <c r="R1" s="31" t="s">
        <v>207</v>
      </c>
    </row>
    <row r="2" spans="1:20" ht="13.8" x14ac:dyDescent="0.25">
      <c r="A2" s="40"/>
      <c r="B2" s="40"/>
      <c r="C2" s="40"/>
      <c r="D2" s="40"/>
      <c r="E2" s="40"/>
      <c r="F2" s="40"/>
      <c r="H2" s="40"/>
      <c r="K2" s="3"/>
      <c r="M2" s="3"/>
      <c r="N2" s="3"/>
      <c r="O2" s="3"/>
      <c r="R2" s="3" t="s">
        <v>212</v>
      </c>
    </row>
    <row r="3" spans="1:20" x14ac:dyDescent="0.25">
      <c r="A3" s="267"/>
      <c r="B3" s="185">
        <v>2009</v>
      </c>
      <c r="C3" s="185">
        <v>2010</v>
      </c>
      <c r="D3" s="185">
        <v>2011</v>
      </c>
      <c r="E3" s="185">
        <v>2012</v>
      </c>
      <c r="F3" s="185">
        <v>2013</v>
      </c>
      <c r="G3" s="185">
        <v>2014</v>
      </c>
      <c r="H3" s="185">
        <v>2015</v>
      </c>
      <c r="I3" s="185">
        <v>2016</v>
      </c>
      <c r="J3" s="185">
        <v>2017</v>
      </c>
      <c r="K3" s="185">
        <v>2018</v>
      </c>
      <c r="L3" s="185">
        <v>2019</v>
      </c>
      <c r="M3" s="185">
        <v>2020</v>
      </c>
      <c r="N3" s="185">
        <v>2021</v>
      </c>
      <c r="O3" s="185">
        <v>2022</v>
      </c>
      <c r="P3" s="185">
        <v>2023</v>
      </c>
      <c r="Q3" s="185">
        <v>2024</v>
      </c>
      <c r="R3" s="185">
        <v>2025</v>
      </c>
    </row>
    <row r="4" spans="1:20" x14ac:dyDescent="0.25">
      <c r="A4" s="268" t="s">
        <v>122</v>
      </c>
      <c r="B4" s="269">
        <v>19.71</v>
      </c>
      <c r="C4" s="269">
        <v>22.31</v>
      </c>
      <c r="D4" s="269">
        <v>19.05</v>
      </c>
      <c r="E4" s="269">
        <v>19</v>
      </c>
      <c r="F4" s="269">
        <v>20.309999999999999</v>
      </c>
      <c r="G4" s="269">
        <v>17.989999999999998</v>
      </c>
      <c r="H4" s="269">
        <v>16.55</v>
      </c>
      <c r="I4" s="246">
        <v>17.28</v>
      </c>
      <c r="J4" s="246">
        <v>15.19</v>
      </c>
      <c r="K4" s="246">
        <v>15.65</v>
      </c>
      <c r="L4" s="246">
        <v>15.81</v>
      </c>
      <c r="M4" s="246">
        <v>13.78</v>
      </c>
      <c r="N4" s="246">
        <v>13.54</v>
      </c>
      <c r="O4" s="246">
        <v>14.24</v>
      </c>
      <c r="P4" s="246">
        <v>12.54</v>
      </c>
      <c r="Q4" s="246">
        <v>12.69</v>
      </c>
      <c r="R4" s="246">
        <v>13.13</v>
      </c>
    </row>
    <row r="5" spans="1:20" x14ac:dyDescent="0.25">
      <c r="A5" s="120" t="s">
        <v>0</v>
      </c>
      <c r="B5" s="271">
        <v>10.29</v>
      </c>
      <c r="C5" s="271">
        <v>10.4</v>
      </c>
      <c r="D5" s="271"/>
      <c r="E5" s="271">
        <v>8.0299999999999994</v>
      </c>
      <c r="F5" s="271">
        <v>11.53</v>
      </c>
      <c r="G5" s="271">
        <v>7.59</v>
      </c>
      <c r="H5" s="271">
        <v>7.06</v>
      </c>
      <c r="I5" s="271">
        <v>6.02</v>
      </c>
      <c r="J5" s="271">
        <v>6.33</v>
      </c>
      <c r="K5" s="271">
        <v>7.94</v>
      </c>
      <c r="L5" s="271">
        <v>8.39</v>
      </c>
      <c r="M5" s="271">
        <v>6.88</v>
      </c>
      <c r="N5" s="271">
        <v>7.07</v>
      </c>
      <c r="O5" s="271">
        <v>7.19</v>
      </c>
      <c r="P5" s="271">
        <v>6.69</v>
      </c>
      <c r="Q5" s="271">
        <v>6.71</v>
      </c>
      <c r="R5" s="271">
        <v>7.32</v>
      </c>
    </row>
    <row r="6" spans="1:20" x14ac:dyDescent="0.25">
      <c r="A6" s="8" t="s">
        <v>192</v>
      </c>
    </row>
    <row r="7" spans="1:20" x14ac:dyDescent="0.25">
      <c r="A7" s="8" t="s">
        <v>562</v>
      </c>
      <c r="B7" s="285"/>
      <c r="C7" s="285"/>
      <c r="D7" s="285"/>
      <c r="E7" s="285"/>
      <c r="F7" s="285"/>
      <c r="G7" s="285"/>
      <c r="H7" s="285"/>
      <c r="I7" s="285"/>
      <c r="J7" s="285"/>
      <c r="K7" s="285"/>
      <c r="L7" s="285"/>
      <c r="M7" s="285"/>
      <c r="N7" s="285"/>
      <c r="O7" s="285"/>
      <c r="P7" s="285"/>
      <c r="Q7" s="285"/>
      <c r="R7" s="285"/>
      <c r="S7" s="285"/>
      <c r="T7" s="285"/>
    </row>
    <row r="8" spans="1:20" x14ac:dyDescent="0.25">
      <c r="A8" t="s">
        <v>288</v>
      </c>
    </row>
    <row r="9" spans="1:20" x14ac:dyDescent="0.25">
      <c r="A9" s="8" t="s">
        <v>514</v>
      </c>
    </row>
    <row r="10" spans="1:20" x14ac:dyDescent="0.25">
      <c r="A10" s="728" t="s">
        <v>503</v>
      </c>
      <c r="B10" s="728"/>
      <c r="C10" s="728"/>
      <c r="D10" s="728"/>
      <c r="E10" s="728"/>
      <c r="F10" s="728"/>
      <c r="G10" s="728"/>
      <c r="H10" s="728"/>
      <c r="I10" s="728"/>
      <c r="J10" s="728"/>
      <c r="K10" s="728"/>
      <c r="L10" s="728"/>
      <c r="M10" s="728"/>
      <c r="N10" s="449"/>
      <c r="O10" s="449"/>
      <c r="P10" s="8"/>
      <c r="Q10" s="8"/>
      <c r="R10" s="8"/>
      <c r="S10" s="8"/>
      <c r="T10" s="8"/>
    </row>
    <row r="11" spans="1:20" x14ac:dyDescent="0.25">
      <c r="A11" s="8"/>
    </row>
    <row r="12" spans="1:20" ht="15.6" x14ac:dyDescent="0.3">
      <c r="A12" s="20" t="s">
        <v>515</v>
      </c>
      <c r="B12" s="40"/>
      <c r="C12" s="40"/>
      <c r="D12" s="40"/>
      <c r="E12" s="40"/>
      <c r="F12" s="40"/>
      <c r="G12" s="40"/>
      <c r="H12" s="40"/>
      <c r="M12" s="40"/>
      <c r="N12" s="40"/>
      <c r="O12" s="40"/>
      <c r="P12" s="31"/>
      <c r="Q12" s="31"/>
    </row>
  </sheetData>
  <mergeCells count="1">
    <mergeCell ref="A10:M10"/>
  </mergeCells>
  <hyperlinks>
    <hyperlink ref="R1" location="Contents!A1" display="Return to contents " xr:uid="{00000000-0004-0000-1200-000000000000}"/>
  </hyperlinks>
  <pageMargins left="0.7" right="0.7" top="0.75" bottom="0.75" header="0.3" footer="0.3"/>
  <pageSetup paperSize="9" scale="8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20D9-F29E-4ABB-BFD7-E1EECBF9065C}">
  <sheetPr>
    <pageSetUpPr fitToPage="1"/>
  </sheetPr>
  <dimension ref="A1:T12"/>
  <sheetViews>
    <sheetView showGridLines="0" workbookViewId="0"/>
  </sheetViews>
  <sheetFormatPr defaultColWidth="9.44140625" defaultRowHeight="13.2" x14ac:dyDescent="0.25"/>
  <cols>
    <col min="1" max="1" width="34.5546875" customWidth="1"/>
    <col min="2" max="15" width="9.5546875" customWidth="1"/>
  </cols>
  <sheetData>
    <row r="1" spans="1:20" ht="15.6" x14ac:dyDescent="0.3">
      <c r="A1" s="20" t="s">
        <v>542</v>
      </c>
      <c r="B1" s="40"/>
      <c r="C1" s="40"/>
      <c r="D1" s="40"/>
      <c r="E1" s="40"/>
      <c r="F1" s="40"/>
      <c r="G1" s="40"/>
      <c r="H1" s="40"/>
      <c r="K1" s="31" t="s">
        <v>207</v>
      </c>
      <c r="N1" s="40"/>
      <c r="O1" s="40"/>
    </row>
    <row r="2" spans="1:20" ht="13.8" x14ac:dyDescent="0.25">
      <c r="A2" s="40"/>
      <c r="B2" s="40"/>
      <c r="C2" s="40"/>
      <c r="D2" s="40"/>
      <c r="E2" s="40"/>
      <c r="F2" s="40"/>
      <c r="H2" s="40"/>
      <c r="K2" s="3" t="s">
        <v>212</v>
      </c>
      <c r="N2" s="3"/>
      <c r="O2" s="3"/>
    </row>
    <row r="3" spans="1:20" x14ac:dyDescent="0.25">
      <c r="A3" s="267"/>
      <c r="B3" s="185">
        <v>2016</v>
      </c>
      <c r="C3" s="185">
        <v>2017</v>
      </c>
      <c r="D3" s="185">
        <v>2018</v>
      </c>
      <c r="E3" s="185">
        <v>2019</v>
      </c>
      <c r="F3" s="185">
        <v>2020</v>
      </c>
      <c r="G3" s="185">
        <v>2021</v>
      </c>
      <c r="H3" s="185">
        <v>2022</v>
      </c>
      <c r="I3" s="185">
        <v>2023</v>
      </c>
      <c r="J3" s="185">
        <v>2024</v>
      </c>
      <c r="K3" s="185">
        <v>2025</v>
      </c>
    </row>
    <row r="4" spans="1:20" x14ac:dyDescent="0.25">
      <c r="A4" s="268" t="s">
        <v>122</v>
      </c>
      <c r="B4" s="246">
        <v>9.98</v>
      </c>
      <c r="C4" s="246">
        <v>8.4</v>
      </c>
      <c r="D4" s="246">
        <v>9.75</v>
      </c>
      <c r="E4" s="246">
        <v>9.77</v>
      </c>
      <c r="F4" s="246">
        <v>6.76</v>
      </c>
      <c r="G4" s="246">
        <v>7.02</v>
      </c>
      <c r="H4" s="246">
        <v>7.97</v>
      </c>
      <c r="I4" s="246">
        <v>6.87</v>
      </c>
      <c r="J4" s="246">
        <v>7.11</v>
      </c>
      <c r="K4" s="246">
        <v>7.32</v>
      </c>
    </row>
    <row r="5" spans="1:20" x14ac:dyDescent="0.25">
      <c r="A5" s="120" t="s">
        <v>0</v>
      </c>
      <c r="B5" s="271"/>
      <c r="C5" s="271"/>
      <c r="D5" s="271"/>
      <c r="E5" s="271">
        <v>4.97</v>
      </c>
      <c r="F5" s="271">
        <v>3.96</v>
      </c>
      <c r="G5" s="271">
        <v>4.17</v>
      </c>
      <c r="H5" s="271">
        <v>4.1900000000000004</v>
      </c>
      <c r="I5" s="271">
        <v>3.81</v>
      </c>
      <c r="J5" s="271">
        <v>4.03</v>
      </c>
      <c r="K5" s="271">
        <v>4.46</v>
      </c>
    </row>
    <row r="6" spans="1:20" x14ac:dyDescent="0.25">
      <c r="A6" s="681" t="s">
        <v>545</v>
      </c>
      <c r="B6" s="682">
        <v>3</v>
      </c>
      <c r="C6" s="682">
        <v>2</v>
      </c>
      <c r="D6" s="682">
        <v>2</v>
      </c>
      <c r="E6" s="682">
        <v>2</v>
      </c>
      <c r="F6" s="682">
        <v>3</v>
      </c>
      <c r="G6" s="682">
        <v>5</v>
      </c>
      <c r="H6" s="682">
        <v>8</v>
      </c>
      <c r="I6" s="682">
        <v>8</v>
      </c>
      <c r="J6" s="682">
        <v>9</v>
      </c>
      <c r="K6" s="682">
        <v>11</v>
      </c>
    </row>
    <row r="7" spans="1:20" x14ac:dyDescent="0.25">
      <c r="A7" s="8" t="s">
        <v>192</v>
      </c>
      <c r="N7" s="285"/>
      <c r="O7" s="285"/>
      <c r="P7" s="285"/>
      <c r="Q7" s="285"/>
      <c r="R7" s="285"/>
      <c r="S7" s="285"/>
      <c r="T7" s="285"/>
    </row>
    <row r="8" spans="1:20" ht="12.75" customHeight="1" x14ac:dyDescent="0.25">
      <c r="A8" s="8" t="s">
        <v>290</v>
      </c>
      <c r="B8" s="285"/>
      <c r="C8" s="285"/>
      <c r="D8" s="285"/>
      <c r="E8" s="285"/>
      <c r="F8" s="285"/>
      <c r="G8" s="285"/>
      <c r="H8" s="285"/>
      <c r="I8" s="285"/>
      <c r="J8" s="285"/>
      <c r="K8" s="285"/>
      <c r="L8" s="285"/>
      <c r="M8" s="285"/>
      <c r="N8" s="449"/>
      <c r="O8" s="449"/>
      <c r="P8" s="8"/>
      <c r="Q8" s="8"/>
      <c r="R8" s="8"/>
      <c r="S8" s="8"/>
      <c r="T8" s="8"/>
    </row>
    <row r="9" spans="1:20" x14ac:dyDescent="0.25">
      <c r="A9" s="8" t="s">
        <v>546</v>
      </c>
      <c r="B9" s="285"/>
      <c r="C9" s="285"/>
      <c r="D9" s="285"/>
      <c r="E9" s="285"/>
      <c r="F9" s="285"/>
      <c r="G9" s="285"/>
      <c r="H9" s="285"/>
      <c r="I9" s="285"/>
      <c r="J9" s="285"/>
      <c r="K9" s="285"/>
      <c r="L9" s="285"/>
      <c r="M9" s="285"/>
    </row>
    <row r="10" spans="1:20" x14ac:dyDescent="0.25">
      <c r="A10" s="728" t="s">
        <v>503</v>
      </c>
      <c r="B10" s="728"/>
      <c r="C10" s="728"/>
      <c r="D10" s="728"/>
      <c r="E10" s="728"/>
      <c r="F10" s="728"/>
      <c r="G10" s="728"/>
      <c r="H10" s="728"/>
      <c r="I10" s="728"/>
      <c r="J10" s="728"/>
      <c r="K10" s="728"/>
      <c r="L10" s="728"/>
      <c r="M10" s="728"/>
    </row>
    <row r="11" spans="1:20" x14ac:dyDescent="0.25">
      <c r="A11" s="449"/>
      <c r="B11" s="449"/>
      <c r="C11" s="449"/>
      <c r="D11" s="449"/>
      <c r="E11" s="449"/>
      <c r="F11" s="449"/>
      <c r="G11" s="449"/>
      <c r="H11" s="449"/>
      <c r="I11" s="449"/>
      <c r="J11" s="449"/>
      <c r="K11" s="449"/>
      <c r="L11" s="449"/>
      <c r="M11" s="449"/>
    </row>
    <row r="12" spans="1:20" ht="12.75" customHeight="1" x14ac:dyDescent="0.3">
      <c r="A12" s="20" t="s">
        <v>539</v>
      </c>
      <c r="B12" s="40"/>
      <c r="C12" s="40"/>
      <c r="D12" s="40"/>
      <c r="E12" s="40"/>
      <c r="F12" s="40"/>
      <c r="G12" s="40"/>
      <c r="H12" s="40"/>
      <c r="M12" s="40"/>
      <c r="N12" s="40"/>
      <c r="O12" s="40"/>
      <c r="P12" s="31"/>
      <c r="Q12" s="31"/>
    </row>
  </sheetData>
  <mergeCells count="1">
    <mergeCell ref="A10:M10"/>
  </mergeCells>
  <hyperlinks>
    <hyperlink ref="K1" location="Contents!A1" display="Return to contents " xr:uid="{BADE9F9D-5007-448C-98E2-7DF631EA9D0C}"/>
  </hyperlinks>
  <pageMargins left="0.7" right="0.7" top="0.75" bottom="0.75" header="0.3" footer="0.3"/>
  <pageSetup paperSize="9" scale="8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AF18-5A78-470D-BE4A-A5010F03FE7E}">
  <sheetPr>
    <pageSetUpPr fitToPage="1"/>
  </sheetPr>
  <dimension ref="A1:Y37"/>
  <sheetViews>
    <sheetView showGridLines="0" workbookViewId="0"/>
  </sheetViews>
  <sheetFormatPr defaultRowHeight="13.2" x14ac:dyDescent="0.25"/>
  <cols>
    <col min="1" max="1" width="27" customWidth="1"/>
  </cols>
  <sheetData>
    <row r="1" spans="1:25" ht="15.6" x14ac:dyDescent="0.25">
      <c r="A1" s="163" t="s">
        <v>540</v>
      </c>
      <c r="B1" s="72"/>
      <c r="C1" s="72"/>
      <c r="D1" s="72"/>
      <c r="E1" s="72"/>
      <c r="F1" s="72"/>
      <c r="G1" s="72"/>
      <c r="H1" s="72"/>
      <c r="I1" s="72"/>
      <c r="J1" s="72"/>
      <c r="K1" s="72"/>
      <c r="L1" s="72"/>
      <c r="N1" s="73"/>
      <c r="O1" s="31" t="s">
        <v>81</v>
      </c>
    </row>
    <row r="2" spans="1:25" ht="15.6" x14ac:dyDescent="0.25">
      <c r="A2" s="339"/>
      <c r="B2" s="152"/>
      <c r="C2" s="152"/>
      <c r="D2" s="152"/>
      <c r="E2" s="152"/>
      <c r="F2" s="152"/>
      <c r="G2" s="152"/>
      <c r="H2" s="164"/>
      <c r="I2" s="152"/>
      <c r="J2" s="164"/>
      <c r="M2" s="164" t="s">
        <v>123</v>
      </c>
    </row>
    <row r="3" spans="1:25" x14ac:dyDescent="0.25">
      <c r="A3" s="188"/>
      <c r="B3" s="185">
        <v>2001</v>
      </c>
      <c r="C3" s="185">
        <v>2002</v>
      </c>
      <c r="D3" s="185">
        <v>2003</v>
      </c>
      <c r="E3" s="185">
        <v>2004</v>
      </c>
      <c r="F3" s="185">
        <v>2005</v>
      </c>
      <c r="G3" s="185">
        <v>2006</v>
      </c>
      <c r="H3" s="185">
        <v>2007</v>
      </c>
      <c r="I3" s="185">
        <v>2008</v>
      </c>
      <c r="J3" s="185">
        <v>2009</v>
      </c>
      <c r="K3" s="185">
        <v>2010</v>
      </c>
      <c r="L3" s="185">
        <v>2011</v>
      </c>
      <c r="M3" s="185">
        <v>2012</v>
      </c>
      <c r="N3" s="353"/>
      <c r="O3" s="353"/>
      <c r="P3" s="353"/>
      <c r="Q3" s="353"/>
      <c r="R3" s="353"/>
      <c r="S3" s="353"/>
      <c r="T3" s="353"/>
    </row>
    <row r="4" spans="1:25" x14ac:dyDescent="0.25">
      <c r="A4" s="319" t="s">
        <v>56</v>
      </c>
      <c r="B4" s="672">
        <v>25.3</v>
      </c>
      <c r="C4" s="672">
        <v>25.9</v>
      </c>
      <c r="D4" s="672">
        <v>26.5</v>
      </c>
      <c r="E4" s="672">
        <v>26.7</v>
      </c>
      <c r="F4" s="672">
        <v>26.6</v>
      </c>
      <c r="G4" s="672">
        <v>26.1</v>
      </c>
      <c r="H4" s="672">
        <v>25.9</v>
      </c>
      <c r="I4" s="672">
        <v>25.2</v>
      </c>
      <c r="J4" s="672">
        <v>24.9</v>
      </c>
      <c r="K4" s="672">
        <v>24.8</v>
      </c>
      <c r="L4" s="672">
        <v>25.2</v>
      </c>
      <c r="M4" s="676">
        <v>25.5</v>
      </c>
      <c r="N4" s="374"/>
      <c r="O4" s="374"/>
      <c r="P4" s="374"/>
      <c r="Q4" s="374"/>
      <c r="R4" s="374"/>
      <c r="S4" s="374"/>
      <c r="T4" s="374"/>
      <c r="V4" s="320"/>
      <c r="X4" s="321"/>
    </row>
    <row r="5" spans="1:25" x14ac:dyDescent="0.25">
      <c r="A5" s="74" t="s">
        <v>55</v>
      </c>
      <c r="B5" s="673">
        <v>3.3</v>
      </c>
      <c r="C5" s="673">
        <v>2.7</v>
      </c>
      <c r="D5" s="673">
        <v>2.7</v>
      </c>
      <c r="E5" s="673">
        <v>2.6</v>
      </c>
      <c r="F5" s="673">
        <v>2.2000000000000002</v>
      </c>
      <c r="G5" s="673">
        <v>1.9</v>
      </c>
      <c r="H5" s="673">
        <v>1.7</v>
      </c>
      <c r="I5" s="673">
        <v>1.7</v>
      </c>
      <c r="J5" s="673">
        <v>1.8</v>
      </c>
      <c r="K5" s="673">
        <v>2</v>
      </c>
      <c r="L5" s="673">
        <v>2.1</v>
      </c>
      <c r="M5" s="678">
        <v>1.9</v>
      </c>
      <c r="N5" s="374"/>
      <c r="O5" s="374"/>
      <c r="P5" s="374"/>
      <c r="Q5" s="374"/>
      <c r="R5" s="374"/>
      <c r="S5" s="374"/>
      <c r="T5" s="374"/>
      <c r="V5" s="320"/>
      <c r="X5" s="321"/>
      <c r="Y5" s="322"/>
    </row>
    <row r="6" spans="1:25" ht="15.6" x14ac:dyDescent="0.25">
      <c r="A6" s="496" t="s">
        <v>236</v>
      </c>
      <c r="B6" s="674">
        <v>0</v>
      </c>
      <c r="C6" s="674">
        <v>0</v>
      </c>
      <c r="D6" s="674">
        <v>0</v>
      </c>
      <c r="E6" s="674">
        <v>0</v>
      </c>
      <c r="F6" s="674">
        <v>0</v>
      </c>
      <c r="G6" s="674">
        <v>0</v>
      </c>
      <c r="H6" s="674">
        <v>0</v>
      </c>
      <c r="I6" s="674">
        <v>0</v>
      </c>
      <c r="J6" s="674">
        <v>0.1</v>
      </c>
      <c r="K6" s="674">
        <v>0.1</v>
      </c>
      <c r="L6" s="674">
        <v>0</v>
      </c>
      <c r="M6" s="677">
        <v>0.1</v>
      </c>
      <c r="N6" s="374"/>
      <c r="O6" s="374"/>
      <c r="P6" s="374"/>
      <c r="Q6" s="374"/>
      <c r="R6" s="374"/>
      <c r="S6" s="374"/>
      <c r="T6" s="374"/>
      <c r="V6" s="320"/>
      <c r="X6" s="321"/>
    </row>
    <row r="7" spans="1:25" x14ac:dyDescent="0.25">
      <c r="A7" s="497" t="s">
        <v>54</v>
      </c>
      <c r="B7" s="675">
        <v>28.6</v>
      </c>
      <c r="C7" s="675">
        <v>28.7</v>
      </c>
      <c r="D7" s="675">
        <v>29.1</v>
      </c>
      <c r="E7" s="675">
        <v>29.3</v>
      </c>
      <c r="F7" s="675">
        <v>28.8</v>
      </c>
      <c r="G7" s="675">
        <v>28</v>
      </c>
      <c r="H7" s="675">
        <v>27.6</v>
      </c>
      <c r="I7" s="675">
        <v>27</v>
      </c>
      <c r="J7" s="675">
        <v>26.8</v>
      </c>
      <c r="K7" s="675">
        <v>26.8</v>
      </c>
      <c r="L7" s="675">
        <v>27.3</v>
      </c>
      <c r="M7" s="675">
        <v>27.6</v>
      </c>
      <c r="N7" s="375"/>
      <c r="O7" s="375"/>
      <c r="P7" s="375"/>
      <c r="Q7" s="375"/>
      <c r="R7" s="375"/>
      <c r="S7" s="375"/>
      <c r="T7" s="375"/>
      <c r="X7" s="321"/>
    </row>
    <row r="8" spans="1:25" ht="12.75" customHeight="1" x14ac:dyDescent="0.25">
      <c r="A8" s="339"/>
      <c r="B8" s="152"/>
      <c r="C8" s="152"/>
      <c r="D8" s="152"/>
      <c r="E8" s="152"/>
      <c r="F8" s="152"/>
      <c r="G8" s="152"/>
      <c r="H8" s="164"/>
      <c r="I8" s="152"/>
      <c r="J8" s="164"/>
      <c r="K8" s="152"/>
      <c r="L8" s="70"/>
      <c r="M8" s="40"/>
      <c r="T8" s="164"/>
    </row>
    <row r="9" spans="1:25" x14ac:dyDescent="0.25">
      <c r="A9" s="188"/>
      <c r="B9" s="185">
        <v>2013</v>
      </c>
      <c r="C9" s="185">
        <v>2014</v>
      </c>
      <c r="D9" s="185">
        <v>2015</v>
      </c>
      <c r="E9" s="185">
        <v>2016</v>
      </c>
      <c r="F9" s="185">
        <v>2017</v>
      </c>
      <c r="G9" s="185">
        <v>2018</v>
      </c>
      <c r="H9" s="185">
        <v>2019</v>
      </c>
      <c r="I9" s="185">
        <v>2020</v>
      </c>
      <c r="J9" s="185">
        <v>2021</v>
      </c>
      <c r="K9" s="185">
        <v>2022</v>
      </c>
      <c r="L9" s="185">
        <v>2023</v>
      </c>
      <c r="M9" s="353"/>
      <c r="N9" s="353"/>
      <c r="O9" s="353"/>
    </row>
    <row r="10" spans="1:25" x14ac:dyDescent="0.25">
      <c r="A10" s="319" t="s">
        <v>56</v>
      </c>
      <c r="B10" s="676">
        <v>25.4</v>
      </c>
      <c r="C10" s="677">
        <v>26.2</v>
      </c>
      <c r="D10" s="677">
        <v>26.6</v>
      </c>
      <c r="E10" s="677">
        <v>25.9</v>
      </c>
      <c r="F10" s="677">
        <v>26.6</v>
      </c>
      <c r="G10" s="676">
        <v>26.3</v>
      </c>
      <c r="H10" s="676">
        <v>26.7</v>
      </c>
      <c r="I10" s="676">
        <v>26.8</v>
      </c>
      <c r="J10" s="676">
        <v>27.4</v>
      </c>
      <c r="K10" s="676">
        <v>26.8</v>
      </c>
      <c r="L10" s="642">
        <v>27</v>
      </c>
      <c r="M10" s="374"/>
      <c r="N10" s="374"/>
      <c r="O10" s="374"/>
      <c r="Q10" s="320"/>
      <c r="S10" s="321"/>
    </row>
    <row r="11" spans="1:25" x14ac:dyDescent="0.25">
      <c r="A11" s="74" t="s">
        <v>55</v>
      </c>
      <c r="B11" s="678">
        <v>2.2999999999999998</v>
      </c>
      <c r="C11" s="678">
        <v>1.8</v>
      </c>
      <c r="D11" s="678">
        <v>2.2000000000000002</v>
      </c>
      <c r="E11" s="678">
        <v>2.1</v>
      </c>
      <c r="F11" s="678">
        <v>2.4</v>
      </c>
      <c r="G11" s="678">
        <v>2.5</v>
      </c>
      <c r="H11" s="678">
        <v>2.5</v>
      </c>
      <c r="I11" s="678">
        <v>2.5</v>
      </c>
      <c r="J11" s="678">
        <v>2.5</v>
      </c>
      <c r="K11" s="678">
        <v>2</v>
      </c>
      <c r="L11" s="641">
        <v>1.9</v>
      </c>
      <c r="M11" s="374"/>
      <c r="N11" s="374"/>
      <c r="O11" s="374"/>
      <c r="Q11" s="320"/>
      <c r="S11" s="321"/>
      <c r="T11" s="322"/>
    </row>
    <row r="12" spans="1:25" ht="15.6" x14ac:dyDescent="0.25">
      <c r="A12" s="496" t="s">
        <v>236</v>
      </c>
      <c r="B12" s="677">
        <v>0.4</v>
      </c>
      <c r="C12" s="677">
        <v>0.6</v>
      </c>
      <c r="D12" s="677">
        <v>0.7</v>
      </c>
      <c r="E12" s="677">
        <v>1.7</v>
      </c>
      <c r="F12" s="677">
        <v>2</v>
      </c>
      <c r="G12" s="677">
        <v>1.8</v>
      </c>
      <c r="H12" s="677">
        <v>1.8</v>
      </c>
      <c r="I12" s="677">
        <v>1.7</v>
      </c>
      <c r="J12" s="677">
        <v>1.8</v>
      </c>
      <c r="K12" s="677">
        <v>1.8</v>
      </c>
      <c r="L12" s="640">
        <v>1.8</v>
      </c>
      <c r="M12" s="374"/>
      <c r="N12" s="374"/>
      <c r="O12" s="374"/>
      <c r="Q12" s="320"/>
      <c r="S12" s="321"/>
    </row>
    <row r="13" spans="1:25" x14ac:dyDescent="0.25">
      <c r="A13" s="497" t="s">
        <v>54</v>
      </c>
      <c r="B13" s="675">
        <v>28.1</v>
      </c>
      <c r="C13" s="675">
        <v>28.6</v>
      </c>
      <c r="D13" s="675">
        <v>29.5</v>
      </c>
      <c r="E13" s="675">
        <v>29.7</v>
      </c>
      <c r="F13" s="675">
        <v>31</v>
      </c>
      <c r="G13" s="675">
        <v>30.7</v>
      </c>
      <c r="H13" s="675">
        <v>31</v>
      </c>
      <c r="I13" s="675">
        <v>31</v>
      </c>
      <c r="J13" s="675">
        <v>31.7</v>
      </c>
      <c r="K13" s="675">
        <v>30.6</v>
      </c>
      <c r="L13" s="639">
        <v>30.8</v>
      </c>
      <c r="M13" s="375"/>
      <c r="N13" s="375"/>
      <c r="O13" s="375"/>
      <c r="S13" s="321"/>
    </row>
    <row r="14" spans="1:25" s="10" customFormat="1" x14ac:dyDescent="0.25">
      <c r="A14" s="76" t="s">
        <v>69</v>
      </c>
      <c r="B14" s="76"/>
      <c r="C14" s="76"/>
      <c r="D14" s="152"/>
      <c r="E14" s="152"/>
      <c r="F14" s="152"/>
      <c r="G14" s="152"/>
      <c r="H14" s="152"/>
      <c r="I14" s="152"/>
      <c r="J14" s="152"/>
      <c r="K14" s="152"/>
      <c r="L14" s="75"/>
      <c r="M14" s="152"/>
      <c r="N14" s="73"/>
      <c r="O14" s="40"/>
      <c r="Q14"/>
      <c r="R14"/>
      <c r="S14"/>
    </row>
    <row r="15" spans="1:25" ht="15.6" x14ac:dyDescent="0.25">
      <c r="A15" s="8" t="s">
        <v>252</v>
      </c>
      <c r="B15" s="75"/>
      <c r="C15" s="75"/>
      <c r="D15" s="75"/>
      <c r="E15" s="75"/>
      <c r="F15" s="75"/>
      <c r="G15" s="75"/>
      <c r="H15" s="75"/>
      <c r="I15" s="75"/>
      <c r="J15" s="75"/>
      <c r="K15" s="75"/>
      <c r="L15" s="75"/>
      <c r="M15" s="75"/>
      <c r="N15" s="73"/>
      <c r="O15" s="40"/>
    </row>
    <row r="16" spans="1:25" x14ac:dyDescent="0.25">
      <c r="A16" t="s">
        <v>253</v>
      </c>
    </row>
    <row r="17" spans="1:22" x14ac:dyDescent="0.25">
      <c r="B17" s="146"/>
      <c r="C17" s="146"/>
      <c r="D17" s="146"/>
      <c r="E17" s="146"/>
      <c r="F17" s="146"/>
      <c r="G17" s="146"/>
      <c r="H17" s="146"/>
      <c r="I17" s="146"/>
      <c r="J17" s="146"/>
      <c r="K17" s="146"/>
      <c r="L17" s="146"/>
      <c r="M17" s="146"/>
      <c r="N17" s="146"/>
      <c r="O17" s="146"/>
      <c r="P17" s="146"/>
      <c r="Q17" s="146"/>
      <c r="R17" s="146"/>
      <c r="S17" s="146"/>
      <c r="T17" s="146"/>
    </row>
    <row r="18" spans="1:22" ht="15.6" x14ac:dyDescent="0.25">
      <c r="A18" s="163" t="s">
        <v>541</v>
      </c>
      <c r="B18" s="72"/>
      <c r="C18" s="72"/>
      <c r="D18" s="72"/>
      <c r="E18" s="72"/>
      <c r="F18" s="72"/>
      <c r="G18" s="72"/>
      <c r="H18" s="72"/>
      <c r="I18" s="72"/>
      <c r="J18" s="72"/>
      <c r="K18" s="72"/>
      <c r="L18" s="72"/>
      <c r="M18" s="72"/>
      <c r="N18" s="73"/>
      <c r="O18" s="40"/>
      <c r="V18" s="31"/>
    </row>
    <row r="36" spans="5:5" x14ac:dyDescent="0.25">
      <c r="E36" s="146"/>
    </row>
    <row r="37" spans="5:5" x14ac:dyDescent="0.25">
      <c r="E37" s="321"/>
    </row>
  </sheetData>
  <hyperlinks>
    <hyperlink ref="O1" location="Contents!A1" display="Return to contents" xr:uid="{E25694FF-7551-49F6-A1DC-8366EE42C381}"/>
  </hyperlinks>
  <pageMargins left="0.7" right="0.7" top="0.75" bottom="0.75" header="0.3" footer="0.3"/>
  <pageSetup paperSize="9" scale="65" orientation="landscape"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3FFA-883F-4E0C-933F-7E10D4969A2E}">
  <sheetPr>
    <pageSetUpPr fitToPage="1"/>
  </sheetPr>
  <dimension ref="A1:X17"/>
  <sheetViews>
    <sheetView showGridLines="0" workbookViewId="0"/>
  </sheetViews>
  <sheetFormatPr defaultRowHeight="13.2" x14ac:dyDescent="0.25"/>
  <cols>
    <col min="1" max="1" width="17.5546875" bestFit="1" customWidth="1"/>
    <col min="2" max="14" width="9.44140625" customWidth="1"/>
  </cols>
  <sheetData>
    <row r="1" spans="1:24" ht="15.6" x14ac:dyDescent="0.3">
      <c r="A1" s="20" t="s">
        <v>499</v>
      </c>
      <c r="B1" s="40"/>
      <c r="C1" s="40"/>
      <c r="D1" s="40"/>
      <c r="E1" s="40"/>
      <c r="F1" s="40"/>
      <c r="G1" s="40"/>
      <c r="H1" s="40"/>
      <c r="I1" s="40"/>
      <c r="J1" s="40"/>
      <c r="K1" s="40"/>
      <c r="L1" s="40"/>
      <c r="M1" s="40"/>
      <c r="N1" s="40"/>
      <c r="O1" s="31" t="s">
        <v>81</v>
      </c>
      <c r="P1" s="40"/>
      <c r="Q1" s="40"/>
      <c r="R1" s="40"/>
      <c r="S1" s="40"/>
    </row>
    <row r="2" spans="1:24" x14ac:dyDescent="0.25">
      <c r="A2" s="70"/>
      <c r="B2" s="70"/>
      <c r="C2" s="70"/>
      <c r="D2" s="70"/>
      <c r="E2" s="70"/>
      <c r="F2" s="70"/>
      <c r="G2" s="70"/>
      <c r="H2" s="70"/>
      <c r="I2" s="70"/>
      <c r="J2" s="70"/>
      <c r="N2" s="9" t="s">
        <v>51</v>
      </c>
      <c r="O2" s="70"/>
      <c r="P2" s="77"/>
      <c r="R2" s="9"/>
    </row>
    <row r="3" spans="1:24" x14ac:dyDescent="0.25">
      <c r="A3" s="263"/>
      <c r="B3" s="185">
        <v>2000</v>
      </c>
      <c r="C3" s="185">
        <v>2001</v>
      </c>
      <c r="D3" s="185">
        <v>2002</v>
      </c>
      <c r="E3" s="185">
        <v>2003</v>
      </c>
      <c r="F3" s="185">
        <v>2004</v>
      </c>
      <c r="G3" s="185">
        <v>2005</v>
      </c>
      <c r="H3" s="185">
        <v>2006</v>
      </c>
      <c r="I3" s="185">
        <v>2007</v>
      </c>
      <c r="J3" s="185">
        <v>2008</v>
      </c>
      <c r="K3" s="185">
        <v>2009</v>
      </c>
      <c r="L3" s="185">
        <v>2010</v>
      </c>
      <c r="M3" s="185">
        <v>2011</v>
      </c>
      <c r="N3" s="185">
        <v>2012</v>
      </c>
      <c r="O3" s="353"/>
      <c r="P3" s="353"/>
      <c r="Q3" s="353"/>
      <c r="R3" s="353"/>
      <c r="S3" s="353"/>
      <c r="T3" s="353"/>
      <c r="U3" s="353"/>
      <c r="V3" s="353"/>
      <c r="W3" s="353"/>
    </row>
    <row r="4" spans="1:24" x14ac:dyDescent="0.25">
      <c r="A4" s="559" t="s">
        <v>190</v>
      </c>
      <c r="B4" s="560">
        <v>81.900000000000006</v>
      </c>
      <c r="C4" s="561">
        <v>83.6</v>
      </c>
      <c r="D4" s="561">
        <v>81.8</v>
      </c>
      <c r="E4" s="561">
        <v>81.8</v>
      </c>
      <c r="F4" s="561">
        <v>81.8</v>
      </c>
      <c r="G4" s="561">
        <v>80</v>
      </c>
      <c r="H4" s="561">
        <v>80</v>
      </c>
      <c r="I4" s="561" t="s">
        <v>62</v>
      </c>
      <c r="J4" s="561">
        <v>88.9</v>
      </c>
      <c r="K4" s="561">
        <v>96.6</v>
      </c>
      <c r="L4" s="561">
        <v>98.2</v>
      </c>
      <c r="M4" s="562">
        <v>94.2</v>
      </c>
      <c r="N4" s="562">
        <v>98.2</v>
      </c>
      <c r="O4" s="563"/>
      <c r="P4" s="563"/>
      <c r="Q4" s="563"/>
      <c r="R4" s="563"/>
      <c r="S4" s="563"/>
      <c r="T4" s="563"/>
      <c r="U4" s="563"/>
      <c r="V4" s="563"/>
      <c r="W4" s="563"/>
    </row>
    <row r="5" spans="1:24" ht="15.6" x14ac:dyDescent="0.25">
      <c r="A5" s="564" t="s">
        <v>125</v>
      </c>
      <c r="B5" s="565">
        <v>7.3</v>
      </c>
      <c r="C5" s="566">
        <v>7.3</v>
      </c>
      <c r="D5" s="566">
        <v>7.3</v>
      </c>
      <c r="E5" s="566">
        <v>7.3</v>
      </c>
      <c r="F5" s="566">
        <v>10.9</v>
      </c>
      <c r="G5" s="566">
        <v>10.9</v>
      </c>
      <c r="H5" s="566">
        <v>12.7</v>
      </c>
      <c r="I5" s="566" t="s">
        <v>62</v>
      </c>
      <c r="J5" s="566">
        <v>9.5</v>
      </c>
      <c r="K5" s="566">
        <v>3.4</v>
      </c>
      <c r="L5" s="566">
        <v>1.9</v>
      </c>
      <c r="M5" s="567">
        <v>1.9</v>
      </c>
      <c r="N5" s="567">
        <v>0</v>
      </c>
      <c r="O5" s="563"/>
      <c r="P5" s="563"/>
      <c r="Q5" s="563"/>
      <c r="R5" s="563"/>
      <c r="S5" s="563"/>
      <c r="T5" s="563"/>
      <c r="U5" s="563"/>
      <c r="V5" s="563"/>
      <c r="W5" s="563"/>
    </row>
    <row r="6" spans="1:24" ht="15.6" x14ac:dyDescent="0.25">
      <c r="A6" s="568" t="s">
        <v>126</v>
      </c>
      <c r="B6" s="569">
        <v>5.5</v>
      </c>
      <c r="C6" s="570">
        <v>5.5</v>
      </c>
      <c r="D6" s="570">
        <v>5.5</v>
      </c>
      <c r="E6" s="570">
        <v>5.5</v>
      </c>
      <c r="F6" s="570">
        <v>3.6</v>
      </c>
      <c r="G6" s="570">
        <v>3.6</v>
      </c>
      <c r="H6" s="570">
        <v>3.6</v>
      </c>
      <c r="I6" s="570" t="s">
        <v>62</v>
      </c>
      <c r="J6" s="570">
        <v>1.6</v>
      </c>
      <c r="K6" s="570">
        <v>0</v>
      </c>
      <c r="L6" s="570">
        <v>0</v>
      </c>
      <c r="M6" s="571">
        <v>0</v>
      </c>
      <c r="N6" s="571">
        <v>0</v>
      </c>
      <c r="O6" s="572"/>
      <c r="P6" s="572"/>
      <c r="Q6" s="572"/>
      <c r="R6" s="572"/>
      <c r="S6" s="572"/>
      <c r="T6" s="572"/>
      <c r="U6" s="572"/>
      <c r="V6" s="572"/>
      <c r="W6" s="572"/>
    </row>
    <row r="7" spans="1:24" ht="15.6" x14ac:dyDescent="0.25">
      <c r="A7" s="573" t="s">
        <v>127</v>
      </c>
      <c r="B7" s="574">
        <v>5.5</v>
      </c>
      <c r="C7" s="575">
        <v>3.6</v>
      </c>
      <c r="D7" s="575">
        <v>5.5</v>
      </c>
      <c r="E7" s="575">
        <v>5.5</v>
      </c>
      <c r="F7" s="575">
        <v>3.6</v>
      </c>
      <c r="G7" s="575">
        <v>3.6</v>
      </c>
      <c r="H7" s="575">
        <v>3.6</v>
      </c>
      <c r="I7" s="575" t="s">
        <v>62</v>
      </c>
      <c r="J7" s="575">
        <v>0</v>
      </c>
      <c r="K7" s="575">
        <v>0</v>
      </c>
      <c r="L7" s="575">
        <v>0</v>
      </c>
      <c r="M7" s="576">
        <v>3.8</v>
      </c>
      <c r="N7" s="576">
        <v>1.8</v>
      </c>
      <c r="O7" s="572"/>
      <c r="P7" s="572"/>
      <c r="Q7" s="572"/>
      <c r="R7" s="572"/>
      <c r="S7" s="563"/>
      <c r="T7" s="572"/>
      <c r="U7" s="572"/>
      <c r="V7" s="572"/>
      <c r="W7" s="572"/>
      <c r="X7" s="577"/>
    </row>
    <row r="8" spans="1:24" x14ac:dyDescent="0.25">
      <c r="A8" s="70"/>
      <c r="B8" s="70"/>
      <c r="C8" s="70"/>
      <c r="D8" s="70"/>
      <c r="E8" s="70"/>
      <c r="F8" s="70"/>
      <c r="G8" s="70"/>
      <c r="H8" s="70"/>
      <c r="I8" s="70"/>
      <c r="J8" s="70"/>
      <c r="K8" s="9"/>
      <c r="L8" s="77"/>
      <c r="M8" s="77"/>
      <c r="N8" s="77"/>
      <c r="O8" s="77"/>
      <c r="P8" s="77"/>
      <c r="R8" s="159"/>
      <c r="W8" s="159"/>
    </row>
    <row r="9" spans="1:24" x14ac:dyDescent="0.25">
      <c r="A9" s="263"/>
      <c r="B9" s="185">
        <v>2013</v>
      </c>
      <c r="C9" s="185">
        <v>2014</v>
      </c>
      <c r="D9" s="185">
        <v>2015</v>
      </c>
      <c r="E9" s="185">
        <v>2016</v>
      </c>
      <c r="F9" s="185">
        <v>2017</v>
      </c>
      <c r="G9" s="185">
        <v>2018</v>
      </c>
      <c r="H9" s="185">
        <v>2019</v>
      </c>
      <c r="I9" s="185">
        <v>2020</v>
      </c>
      <c r="J9" s="185">
        <v>2021</v>
      </c>
      <c r="K9" s="185">
        <v>2022</v>
      </c>
      <c r="L9" s="185">
        <v>2023</v>
      </c>
      <c r="M9" s="185">
        <v>2024</v>
      </c>
      <c r="N9" s="353"/>
      <c r="O9" s="353"/>
      <c r="P9" s="353"/>
      <c r="Q9" s="353"/>
      <c r="R9" s="353"/>
    </row>
    <row r="10" spans="1:24" x14ac:dyDescent="0.25">
      <c r="A10" s="559" t="s">
        <v>190</v>
      </c>
      <c r="B10" s="562">
        <v>95.8</v>
      </c>
      <c r="C10" s="562">
        <v>96.2</v>
      </c>
      <c r="D10" s="562">
        <v>96.1</v>
      </c>
      <c r="E10" s="578">
        <v>98</v>
      </c>
      <c r="F10" s="579">
        <v>98</v>
      </c>
      <c r="G10" s="579">
        <v>94.44</v>
      </c>
      <c r="H10" s="579">
        <v>96.42</v>
      </c>
      <c r="I10" s="579">
        <v>94</v>
      </c>
      <c r="J10" s="579">
        <v>98.21</v>
      </c>
      <c r="K10" s="579">
        <v>93.3</v>
      </c>
      <c r="L10" s="579">
        <v>93.8</v>
      </c>
      <c r="M10" s="579">
        <v>95.2</v>
      </c>
      <c r="N10" s="563"/>
      <c r="O10" s="563"/>
      <c r="P10" s="563"/>
      <c r="Q10" s="563"/>
      <c r="R10" s="563"/>
    </row>
    <row r="11" spans="1:24" ht="15.6" x14ac:dyDescent="0.25">
      <c r="A11" s="564" t="s">
        <v>125</v>
      </c>
      <c r="B11" s="567">
        <v>2.1</v>
      </c>
      <c r="C11" s="567">
        <v>1.9</v>
      </c>
      <c r="D11" s="567">
        <v>2</v>
      </c>
      <c r="E11" s="567">
        <v>0</v>
      </c>
      <c r="F11" s="580">
        <v>0</v>
      </c>
      <c r="G11" s="580">
        <v>1.86</v>
      </c>
      <c r="H11" s="580">
        <v>0</v>
      </c>
      <c r="I11" s="580">
        <v>2</v>
      </c>
      <c r="J11" s="580">
        <v>0</v>
      </c>
      <c r="K11" s="580">
        <v>5</v>
      </c>
      <c r="L11" s="580">
        <v>4.5999999999999996</v>
      </c>
      <c r="M11" s="580">
        <v>1.6</v>
      </c>
      <c r="N11" s="563"/>
      <c r="O11" s="563"/>
      <c r="P11" s="563"/>
      <c r="Q11" s="563"/>
      <c r="R11" s="563"/>
    </row>
    <row r="12" spans="1:24" ht="15.6" x14ac:dyDescent="0.25">
      <c r="A12" s="568" t="s">
        <v>126</v>
      </c>
      <c r="B12" s="571">
        <v>0</v>
      </c>
      <c r="C12" s="571">
        <v>0</v>
      </c>
      <c r="D12" s="571">
        <v>0</v>
      </c>
      <c r="E12" s="571">
        <v>2</v>
      </c>
      <c r="F12" s="581">
        <v>0</v>
      </c>
      <c r="G12" s="581">
        <v>1.86</v>
      </c>
      <c r="H12" s="581">
        <v>1.78</v>
      </c>
      <c r="I12" s="581">
        <v>0</v>
      </c>
      <c r="J12" s="581">
        <v>1.79</v>
      </c>
      <c r="K12" s="581">
        <v>0</v>
      </c>
      <c r="L12" s="581">
        <v>1.5</v>
      </c>
      <c r="M12" s="581">
        <v>1.6</v>
      </c>
      <c r="N12" s="572"/>
      <c r="O12" s="572"/>
      <c r="P12" s="572"/>
      <c r="Q12" s="572"/>
      <c r="R12" s="572"/>
    </row>
    <row r="13" spans="1:24" ht="15.6" x14ac:dyDescent="0.25">
      <c r="A13" s="573" t="s">
        <v>127</v>
      </c>
      <c r="B13" s="576">
        <v>2.1</v>
      </c>
      <c r="C13" s="576">
        <v>1.9</v>
      </c>
      <c r="D13" s="582">
        <v>2</v>
      </c>
      <c r="E13" s="576">
        <v>0</v>
      </c>
      <c r="F13" s="583">
        <v>2</v>
      </c>
      <c r="G13" s="583">
        <v>1.86</v>
      </c>
      <c r="H13" s="583">
        <v>1.78</v>
      </c>
      <c r="I13" s="583">
        <v>4</v>
      </c>
      <c r="J13" s="583">
        <v>0</v>
      </c>
      <c r="K13" s="583">
        <v>1.7</v>
      </c>
      <c r="L13" s="583">
        <v>0</v>
      </c>
      <c r="M13" s="583">
        <v>1.6</v>
      </c>
      <c r="N13" s="563"/>
      <c r="O13" s="572"/>
      <c r="P13" s="572"/>
      <c r="Q13" s="572"/>
      <c r="R13" s="572"/>
      <c r="S13" s="577"/>
    </row>
    <row r="14" spans="1:24" x14ac:dyDescent="0.25">
      <c r="A14" s="288" t="s">
        <v>40</v>
      </c>
    </row>
    <row r="15" spans="1:24" x14ac:dyDescent="0.25">
      <c r="A15" s="8" t="s">
        <v>218</v>
      </c>
    </row>
    <row r="17" spans="1:1" ht="15.6" x14ac:dyDescent="0.3">
      <c r="A17" s="20" t="s">
        <v>500</v>
      </c>
    </row>
  </sheetData>
  <hyperlinks>
    <hyperlink ref="O1" location="Contents!A1" display="Return to contents" xr:uid="{7FA6FA4C-D4B6-4963-BA68-7D85E07F98F8}"/>
  </hyperlinks>
  <pageMargins left="0.7" right="0.7" top="0.75" bottom="0.75" header="0.3" footer="0.3"/>
  <pageSetup paperSize="9" scale="64"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594E-A44C-4C72-B0D4-817957D2D474}">
  <sheetPr>
    <pageSetUpPr fitToPage="1"/>
  </sheetPr>
  <dimension ref="A1:X20"/>
  <sheetViews>
    <sheetView showGridLines="0" workbookViewId="0">
      <selection activeCell="S16" sqref="S16"/>
    </sheetView>
  </sheetViews>
  <sheetFormatPr defaultRowHeight="13.2" x14ac:dyDescent="0.25"/>
  <cols>
    <col min="1" max="1" width="17.5546875" bestFit="1" customWidth="1"/>
    <col min="2" max="14" width="9.44140625" customWidth="1"/>
  </cols>
  <sheetData>
    <row r="1" spans="1:24" ht="15.6" x14ac:dyDescent="0.3">
      <c r="A1" s="20" t="s">
        <v>485</v>
      </c>
      <c r="B1" s="83"/>
      <c r="C1" s="83"/>
      <c r="D1" s="83"/>
      <c r="E1" s="83"/>
      <c r="F1" s="40"/>
      <c r="G1" s="40"/>
      <c r="H1" s="40"/>
      <c r="I1" s="40"/>
      <c r="J1" s="40"/>
      <c r="K1" s="40"/>
      <c r="L1" s="40"/>
      <c r="M1" s="40"/>
      <c r="N1" s="40"/>
      <c r="O1" s="31" t="s">
        <v>81</v>
      </c>
      <c r="P1" s="40"/>
      <c r="Q1" s="40"/>
      <c r="R1" s="40"/>
      <c r="S1" s="40"/>
    </row>
    <row r="2" spans="1:24" x14ac:dyDescent="0.25">
      <c r="A2" s="70"/>
      <c r="B2" s="70"/>
      <c r="C2" s="70"/>
      <c r="D2" s="70"/>
      <c r="E2" s="70"/>
      <c r="F2" s="70"/>
      <c r="G2" s="70"/>
      <c r="H2" s="70"/>
      <c r="I2" s="70"/>
      <c r="J2" s="70"/>
      <c r="N2" s="9" t="s">
        <v>51</v>
      </c>
      <c r="O2" s="9"/>
      <c r="P2" s="77"/>
      <c r="R2" s="9"/>
    </row>
    <row r="3" spans="1:24" x14ac:dyDescent="0.25">
      <c r="A3" s="267"/>
      <c r="B3" s="186">
        <v>2000</v>
      </c>
      <c r="C3" s="186">
        <v>2001</v>
      </c>
      <c r="D3" s="186">
        <v>2002</v>
      </c>
      <c r="E3" s="186">
        <v>2003</v>
      </c>
      <c r="F3" s="186">
        <v>2004</v>
      </c>
      <c r="G3" s="186">
        <v>2005</v>
      </c>
      <c r="H3" s="186">
        <v>2006</v>
      </c>
      <c r="I3" s="186">
        <v>2007</v>
      </c>
      <c r="J3" s="186">
        <v>2008</v>
      </c>
      <c r="K3" s="186">
        <v>2009</v>
      </c>
      <c r="L3" s="186">
        <v>2010</v>
      </c>
      <c r="M3" s="186">
        <v>2011</v>
      </c>
      <c r="N3" s="186">
        <v>2012</v>
      </c>
      <c r="O3" s="241"/>
      <c r="P3" s="353"/>
      <c r="Q3" s="353"/>
      <c r="R3" s="353"/>
      <c r="S3" s="353"/>
      <c r="T3" s="353"/>
      <c r="U3" s="353"/>
      <c r="V3" s="353"/>
      <c r="W3" s="353"/>
    </row>
    <row r="4" spans="1:24" ht="15.6" x14ac:dyDescent="0.25">
      <c r="A4" s="373" t="s">
        <v>58</v>
      </c>
      <c r="B4" s="187">
        <v>87.058823529411768</v>
      </c>
      <c r="C4" s="187">
        <v>87.937743190661479</v>
      </c>
      <c r="D4" s="187">
        <v>77.431906614786001</v>
      </c>
      <c r="E4" s="187">
        <v>90.752688172043008</v>
      </c>
      <c r="F4" s="187">
        <v>83.720930232558146</v>
      </c>
      <c r="G4" s="187">
        <v>76.574803149606296</v>
      </c>
      <c r="H4" s="187">
        <v>71.119842829076617</v>
      </c>
      <c r="I4" s="187">
        <v>77.159309021113245</v>
      </c>
      <c r="J4" s="187">
        <v>83.895131086142328</v>
      </c>
      <c r="K4" s="187">
        <v>89.385474860335194</v>
      </c>
      <c r="L4" s="187">
        <v>89.589905362776022</v>
      </c>
      <c r="M4" s="187">
        <v>89.310344827586206</v>
      </c>
      <c r="N4" s="187">
        <v>91.768292682926827</v>
      </c>
      <c r="O4" s="372"/>
      <c r="P4" s="563"/>
      <c r="Q4" s="563"/>
      <c r="R4" s="563"/>
      <c r="S4" s="563"/>
      <c r="T4" s="563"/>
      <c r="U4" s="563"/>
      <c r="V4" s="563"/>
      <c r="W4" s="563"/>
    </row>
    <row r="5" spans="1:24" ht="15.6" x14ac:dyDescent="0.25">
      <c r="A5" s="84" t="s">
        <v>59</v>
      </c>
      <c r="B5" s="87">
        <v>12.549019607843137</v>
      </c>
      <c r="C5" s="87">
        <v>11.673151750972762</v>
      </c>
      <c r="D5" s="87">
        <v>22.178988326848248</v>
      </c>
      <c r="E5" s="87">
        <v>9.0322580645161281</v>
      </c>
      <c r="F5" s="87">
        <v>16.085271317829459</v>
      </c>
      <c r="G5" s="87">
        <v>23.031496062992126</v>
      </c>
      <c r="H5" s="87">
        <v>27.897838899803535</v>
      </c>
      <c r="I5" s="87">
        <v>22.072936660268713</v>
      </c>
      <c r="J5" s="87">
        <v>15.730337078651685</v>
      </c>
      <c r="K5" s="87">
        <v>10.428305400372439</v>
      </c>
      <c r="L5" s="87">
        <v>10.094637223974763</v>
      </c>
      <c r="M5" s="87">
        <v>10.344827586206897</v>
      </c>
      <c r="N5" s="87">
        <v>8.2317073170731714</v>
      </c>
      <c r="O5" s="372"/>
      <c r="P5" s="563"/>
      <c r="Q5" s="563"/>
      <c r="R5" s="563"/>
      <c r="S5" s="563"/>
      <c r="T5" s="563"/>
      <c r="U5" s="563"/>
      <c r="V5" s="563"/>
      <c r="W5" s="563"/>
    </row>
    <row r="6" spans="1:24" ht="15.6" x14ac:dyDescent="0.25">
      <c r="A6" s="85" t="s">
        <v>60</v>
      </c>
      <c r="B6" s="88">
        <v>0.39215686274509803</v>
      </c>
      <c r="C6" s="88">
        <v>0.38910505836575876</v>
      </c>
      <c r="D6" s="88">
        <v>0.38910505836575876</v>
      </c>
      <c r="E6" s="88">
        <v>0.21505376344086022</v>
      </c>
      <c r="F6" s="88">
        <v>0.19379844961240311</v>
      </c>
      <c r="G6" s="88">
        <v>0.39370078740157477</v>
      </c>
      <c r="H6" s="88">
        <v>0.98231827111984282</v>
      </c>
      <c r="I6" s="88">
        <v>0.76775431861804222</v>
      </c>
      <c r="J6" s="88">
        <v>0.37453183520599254</v>
      </c>
      <c r="K6" s="88">
        <v>0.18621973929236499</v>
      </c>
      <c r="L6" s="88">
        <v>0.31545741324921134</v>
      </c>
      <c r="M6" s="88">
        <v>0.34482758620689657</v>
      </c>
      <c r="N6" s="88">
        <v>0</v>
      </c>
      <c r="O6" s="372"/>
      <c r="P6" s="572"/>
      <c r="Q6" s="572"/>
      <c r="R6" s="572"/>
      <c r="S6" s="572"/>
      <c r="T6" s="572"/>
      <c r="U6" s="572"/>
      <c r="V6" s="572"/>
      <c r="W6" s="572"/>
    </row>
    <row r="7" spans="1:24" ht="15.6" x14ac:dyDescent="0.25">
      <c r="A7" s="84" t="s">
        <v>77</v>
      </c>
      <c r="B7" s="87">
        <v>0</v>
      </c>
      <c r="C7" s="87">
        <v>0</v>
      </c>
      <c r="D7" s="87">
        <v>0</v>
      </c>
      <c r="E7" s="87">
        <v>0</v>
      </c>
      <c r="F7" s="87">
        <v>0</v>
      </c>
      <c r="G7" s="87">
        <v>0</v>
      </c>
      <c r="H7" s="87">
        <v>0</v>
      </c>
      <c r="I7" s="87">
        <v>0</v>
      </c>
      <c r="J7" s="87">
        <v>0</v>
      </c>
      <c r="K7" s="87">
        <v>0</v>
      </c>
      <c r="L7" s="87">
        <v>0</v>
      </c>
      <c r="M7" s="87">
        <v>0</v>
      </c>
      <c r="N7" s="87">
        <v>0</v>
      </c>
      <c r="O7" s="372"/>
      <c r="P7" s="572"/>
      <c r="Q7" s="572"/>
      <c r="R7" s="572"/>
      <c r="S7" s="563"/>
      <c r="T7" s="572"/>
      <c r="U7" s="572"/>
      <c r="V7" s="572"/>
      <c r="W7" s="572"/>
      <c r="X7" s="577"/>
    </row>
    <row r="8" spans="1:24" ht="15.6" x14ac:dyDescent="0.25">
      <c r="A8" s="86" t="s">
        <v>61</v>
      </c>
      <c r="B8" s="89">
        <v>0</v>
      </c>
      <c r="C8" s="89">
        <v>0</v>
      </c>
      <c r="D8" s="89">
        <v>0</v>
      </c>
      <c r="E8" s="89">
        <v>0</v>
      </c>
      <c r="F8" s="89">
        <v>0</v>
      </c>
      <c r="G8" s="89">
        <v>0</v>
      </c>
      <c r="H8" s="89">
        <v>0</v>
      </c>
      <c r="I8" s="89">
        <v>0</v>
      </c>
      <c r="J8" s="89">
        <v>0</v>
      </c>
      <c r="K8" s="89">
        <v>0</v>
      </c>
      <c r="L8" s="89">
        <v>0</v>
      </c>
      <c r="M8" s="89">
        <v>0</v>
      </c>
      <c r="N8" s="89">
        <v>0</v>
      </c>
      <c r="O8" s="372"/>
      <c r="P8" s="77"/>
      <c r="R8" s="159"/>
      <c r="W8" s="159"/>
    </row>
    <row r="9" spans="1:24" x14ac:dyDescent="0.25">
      <c r="A9" s="70"/>
      <c r="B9" s="70"/>
      <c r="C9" s="70"/>
      <c r="D9" s="70"/>
      <c r="E9" s="70"/>
      <c r="F9" s="70"/>
      <c r="G9" s="70"/>
      <c r="H9" s="70"/>
      <c r="I9" s="70"/>
      <c r="J9" s="70"/>
      <c r="K9" s="70"/>
      <c r="L9" s="77"/>
      <c r="M9" s="77"/>
      <c r="N9" s="77"/>
      <c r="O9" s="159"/>
      <c r="P9" s="353"/>
      <c r="Q9" s="353"/>
      <c r="R9" s="353"/>
    </row>
    <row r="10" spans="1:24" x14ac:dyDescent="0.25">
      <c r="A10" s="267"/>
      <c r="B10" s="186">
        <v>2013</v>
      </c>
      <c r="C10" s="186">
        <v>2014</v>
      </c>
      <c r="D10" s="186">
        <v>2015</v>
      </c>
      <c r="E10" s="186">
        <v>2016</v>
      </c>
      <c r="F10" s="280">
        <v>2017</v>
      </c>
      <c r="G10" s="280">
        <v>2018</v>
      </c>
      <c r="H10" s="280">
        <v>2019</v>
      </c>
      <c r="I10" s="280">
        <v>2020</v>
      </c>
      <c r="J10" s="280">
        <v>2021</v>
      </c>
      <c r="K10" s="280">
        <v>2022</v>
      </c>
      <c r="L10" s="280">
        <v>2023</v>
      </c>
      <c r="M10" s="280">
        <v>2024</v>
      </c>
      <c r="N10" s="280">
        <v>2025</v>
      </c>
      <c r="O10" s="241"/>
      <c r="P10" s="563"/>
      <c r="Q10" s="563"/>
      <c r="R10" s="563"/>
    </row>
    <row r="11" spans="1:24" ht="15.6" x14ac:dyDescent="0.25">
      <c r="A11" s="373" t="s">
        <v>58</v>
      </c>
      <c r="B11" s="187">
        <v>90.2</v>
      </c>
      <c r="C11" s="187">
        <v>86</v>
      </c>
      <c r="D11" s="587">
        <v>91</v>
      </c>
      <c r="E11" s="187">
        <v>95</v>
      </c>
      <c r="F11" s="281">
        <v>89.640591966173361</v>
      </c>
      <c r="G11" s="281">
        <v>81.599999999999994</v>
      </c>
      <c r="H11" s="281">
        <v>79.599999999999994</v>
      </c>
      <c r="I11" s="281">
        <v>90.2</v>
      </c>
      <c r="J11" s="281">
        <v>87.8</v>
      </c>
      <c r="K11" s="281">
        <v>78.5</v>
      </c>
      <c r="L11" s="281">
        <v>78.900000000000006</v>
      </c>
      <c r="M11" s="281">
        <v>90.6</v>
      </c>
      <c r="N11" s="281">
        <v>81.599999999999994</v>
      </c>
      <c r="O11" s="372"/>
      <c r="P11" s="563"/>
      <c r="Q11" s="563"/>
      <c r="R11" s="563"/>
    </row>
    <row r="12" spans="1:24" ht="15.6" x14ac:dyDescent="0.25">
      <c r="A12" s="84" t="s">
        <v>59</v>
      </c>
      <c r="B12" s="87">
        <v>9.8000000000000007</v>
      </c>
      <c r="C12" s="87">
        <v>14</v>
      </c>
      <c r="D12" s="586">
        <v>9</v>
      </c>
      <c r="E12" s="87">
        <v>5</v>
      </c>
      <c r="F12" s="282">
        <v>10.14799154334038</v>
      </c>
      <c r="G12" s="282">
        <v>18</v>
      </c>
      <c r="H12" s="282">
        <v>20.2</v>
      </c>
      <c r="I12" s="282">
        <v>9.8000000000000007</v>
      </c>
      <c r="J12" s="282">
        <v>12.2</v>
      </c>
      <c r="K12" s="282">
        <v>21.1</v>
      </c>
      <c r="L12" s="282">
        <v>20.9</v>
      </c>
      <c r="M12" s="282">
        <v>9.4</v>
      </c>
      <c r="N12" s="282">
        <v>18.399999999999999</v>
      </c>
      <c r="O12" s="372"/>
      <c r="P12" s="572"/>
      <c r="Q12" s="572"/>
      <c r="R12" s="572"/>
    </row>
    <row r="13" spans="1:24" ht="15.6" x14ac:dyDescent="0.25">
      <c r="A13" s="85" t="s">
        <v>60</v>
      </c>
      <c r="B13" s="88">
        <v>0</v>
      </c>
      <c r="C13" s="88">
        <v>0</v>
      </c>
      <c r="D13" s="585">
        <v>0</v>
      </c>
      <c r="E13" s="88">
        <v>0</v>
      </c>
      <c r="F13" s="283">
        <v>0.21141649048625794</v>
      </c>
      <c r="G13" s="283">
        <v>0.4</v>
      </c>
      <c r="H13" s="283">
        <v>0.2</v>
      </c>
      <c r="I13" s="283">
        <v>0</v>
      </c>
      <c r="J13" s="283">
        <v>0</v>
      </c>
      <c r="K13" s="283">
        <v>0.4</v>
      </c>
      <c r="L13" s="283">
        <v>0.2</v>
      </c>
      <c r="M13" s="283">
        <v>0</v>
      </c>
      <c r="N13" s="283">
        <v>0</v>
      </c>
      <c r="O13" s="372"/>
      <c r="P13" s="572"/>
      <c r="Q13" s="572"/>
      <c r="R13" s="572"/>
      <c r="S13" s="577"/>
    </row>
    <row r="14" spans="1:24" ht="15.6" x14ac:dyDescent="0.25">
      <c r="A14" s="84" t="s">
        <v>77</v>
      </c>
      <c r="B14" s="87">
        <v>0</v>
      </c>
      <c r="C14" s="87">
        <v>0</v>
      </c>
      <c r="D14" s="87">
        <v>0</v>
      </c>
      <c r="E14" s="87">
        <v>0</v>
      </c>
      <c r="F14" s="282">
        <v>0</v>
      </c>
      <c r="G14" s="282">
        <v>0</v>
      </c>
      <c r="H14" s="282">
        <v>0</v>
      </c>
      <c r="I14" s="282">
        <v>0</v>
      </c>
      <c r="J14" s="282">
        <v>0</v>
      </c>
      <c r="K14" s="282">
        <v>0</v>
      </c>
      <c r="L14" s="282">
        <v>0</v>
      </c>
      <c r="M14" s="282">
        <v>0</v>
      </c>
      <c r="N14" s="282">
        <v>0</v>
      </c>
      <c r="O14" s="372"/>
    </row>
    <row r="15" spans="1:24" ht="15.6" x14ac:dyDescent="0.25">
      <c r="A15" s="86" t="s">
        <v>61</v>
      </c>
      <c r="B15" s="89">
        <v>0</v>
      </c>
      <c r="C15" s="89">
        <v>0</v>
      </c>
      <c r="D15" s="89">
        <v>0</v>
      </c>
      <c r="E15" s="89">
        <v>0</v>
      </c>
      <c r="F15" s="448">
        <v>0</v>
      </c>
      <c r="G15" s="448">
        <v>0</v>
      </c>
      <c r="H15" s="448">
        <v>0</v>
      </c>
      <c r="I15" s="448">
        <v>0</v>
      </c>
      <c r="J15" s="448">
        <v>0</v>
      </c>
      <c r="K15" s="448">
        <v>0</v>
      </c>
      <c r="L15" s="448">
        <v>0</v>
      </c>
      <c r="M15" s="448">
        <v>0</v>
      </c>
      <c r="N15" s="448">
        <v>0</v>
      </c>
      <c r="O15" s="372"/>
    </row>
    <row r="16" spans="1:24" x14ac:dyDescent="0.25">
      <c r="A16" s="288" t="s">
        <v>40</v>
      </c>
    </row>
    <row r="17" spans="1:1" x14ac:dyDescent="0.25">
      <c r="A17" s="451" t="s">
        <v>434</v>
      </c>
    </row>
    <row r="18" spans="1:1" x14ac:dyDescent="0.25">
      <c r="A18" t="s">
        <v>440</v>
      </c>
    </row>
    <row r="20" spans="1:1" ht="15.6" x14ac:dyDescent="0.3">
      <c r="A20" s="20" t="s">
        <v>486</v>
      </c>
    </row>
  </sheetData>
  <hyperlinks>
    <hyperlink ref="O1" location="Contents!A1" display="Return to contents" xr:uid="{86B6BA14-9E99-47F6-B4FF-E1D21729BE86}"/>
  </hyperlinks>
  <pageMargins left="0.7" right="0.7" top="0.75" bottom="0.75" header="0.3" footer="0.3"/>
  <pageSetup paperSize="9" scale="6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13"/>
  <sheetViews>
    <sheetView showGridLines="0" workbookViewId="0"/>
  </sheetViews>
  <sheetFormatPr defaultRowHeight="13.2" x14ac:dyDescent="0.25"/>
  <cols>
    <col min="1" max="1" width="31.44140625" customWidth="1"/>
  </cols>
  <sheetData>
    <row r="1" spans="1:19" ht="15.6" x14ac:dyDescent="0.3">
      <c r="A1" s="20" t="s">
        <v>484</v>
      </c>
      <c r="M1" s="31" t="s">
        <v>207</v>
      </c>
    </row>
    <row r="2" spans="1:19" x14ac:dyDescent="0.25">
      <c r="J2" s="158"/>
      <c r="L2" s="158" t="s">
        <v>222</v>
      </c>
      <c r="N2" s="158"/>
    </row>
    <row r="3" spans="1:19" x14ac:dyDescent="0.25">
      <c r="A3" s="188"/>
      <c r="B3" s="186">
        <v>2004</v>
      </c>
      <c r="C3" s="186">
        <v>2005</v>
      </c>
      <c r="D3" s="186">
        <v>2006</v>
      </c>
      <c r="E3" s="186">
        <v>2007</v>
      </c>
      <c r="F3" s="186">
        <v>2008</v>
      </c>
      <c r="G3" s="186">
        <v>2009</v>
      </c>
      <c r="H3" s="186">
        <v>2010</v>
      </c>
      <c r="I3" s="186">
        <v>2011</v>
      </c>
      <c r="J3" s="186">
        <v>2012</v>
      </c>
      <c r="K3" s="186">
        <v>2013</v>
      </c>
      <c r="L3" s="186">
        <v>2014</v>
      </c>
      <c r="M3" s="241"/>
      <c r="N3" s="241"/>
      <c r="O3" s="241"/>
      <c r="P3" s="241"/>
      <c r="Q3" s="241"/>
      <c r="R3" s="241"/>
      <c r="S3" s="241"/>
    </row>
    <row r="4" spans="1:19" x14ac:dyDescent="0.25">
      <c r="A4" s="189" t="s">
        <v>221</v>
      </c>
      <c r="B4" s="287">
        <v>7.5999999999999998E-2</v>
      </c>
      <c r="C4" s="287">
        <v>8.3000000000000004E-2</v>
      </c>
      <c r="D4" s="287">
        <v>7.0000000000000007E-2</v>
      </c>
      <c r="E4" s="287">
        <v>6.6000000000000003E-2</v>
      </c>
      <c r="F4" s="287">
        <v>6.3E-2</v>
      </c>
      <c r="G4" s="287">
        <v>4.9000000000000002E-2</v>
      </c>
      <c r="H4" s="287">
        <v>5.1999999999999998E-2</v>
      </c>
      <c r="I4" s="287">
        <v>5.8000000000000003E-2</v>
      </c>
      <c r="J4" s="287">
        <v>4.7E-2</v>
      </c>
      <c r="K4" s="287">
        <v>5.2999999999999999E-2</v>
      </c>
      <c r="L4" s="287">
        <v>6.4000000000000001E-2</v>
      </c>
      <c r="M4" s="370"/>
      <c r="N4" s="370"/>
      <c r="O4" s="370"/>
      <c r="P4" s="370"/>
      <c r="Q4" s="371"/>
      <c r="R4" s="371"/>
      <c r="S4" s="371"/>
    </row>
    <row r="5" spans="1:19" x14ac:dyDescent="0.25">
      <c r="N5" s="158"/>
      <c r="S5" s="158"/>
    </row>
    <row r="6" spans="1:19" x14ac:dyDescent="0.25">
      <c r="A6" s="188"/>
      <c r="B6" s="186">
        <v>2015</v>
      </c>
      <c r="C6" s="186">
        <v>2016</v>
      </c>
      <c r="D6" s="186">
        <v>2017</v>
      </c>
      <c r="E6" s="186">
        <v>2018</v>
      </c>
      <c r="F6" s="186">
        <v>2019</v>
      </c>
      <c r="G6" s="186">
        <v>2020</v>
      </c>
      <c r="H6" s="503">
        <v>2021</v>
      </c>
      <c r="I6" s="186">
        <v>2022</v>
      </c>
      <c r="J6" s="186">
        <v>2023</v>
      </c>
      <c r="K6" s="186">
        <v>2024</v>
      </c>
      <c r="L6" s="186">
        <v>2025</v>
      </c>
      <c r="M6" s="241"/>
      <c r="N6" s="241"/>
      <c r="O6" s="241"/>
      <c r="P6" s="241"/>
      <c r="Q6" s="241"/>
      <c r="R6" s="241"/>
    </row>
    <row r="7" spans="1:19" x14ac:dyDescent="0.25">
      <c r="A7" s="189" t="s">
        <v>221</v>
      </c>
      <c r="B7" s="287">
        <v>5.8999999999999997E-2</v>
      </c>
      <c r="C7" s="287">
        <v>6.7000000000000004E-2</v>
      </c>
      <c r="D7" s="287">
        <v>6.6000000000000003E-2</v>
      </c>
      <c r="E7" s="286">
        <v>6.8000000000000005E-2</v>
      </c>
      <c r="F7" s="286">
        <v>6.3E-2</v>
      </c>
      <c r="G7" s="286">
        <v>6.7000000000000004E-2</v>
      </c>
      <c r="H7" s="501">
        <v>7.0999999999999994E-2</v>
      </c>
      <c r="I7" s="286">
        <v>7.2999999999999995E-2</v>
      </c>
      <c r="J7" s="286">
        <v>6.2E-2</v>
      </c>
      <c r="K7" s="286">
        <v>6.5000000000000002E-2</v>
      </c>
      <c r="L7" s="286">
        <v>7.0000000000000007E-2</v>
      </c>
      <c r="M7" s="370"/>
      <c r="N7" s="370"/>
      <c r="O7" s="370"/>
      <c r="P7" s="371"/>
      <c r="Q7" s="371"/>
      <c r="R7" s="371"/>
    </row>
    <row r="8" spans="1:19" x14ac:dyDescent="0.25">
      <c r="A8" s="288" t="s">
        <v>192</v>
      </c>
      <c r="L8" s="289"/>
      <c r="S8" s="289"/>
    </row>
    <row r="9" spans="1:19" ht="13.2" customHeight="1" x14ac:dyDescent="0.25">
      <c r="A9" s="8" t="s">
        <v>619</v>
      </c>
      <c r="B9" s="449"/>
      <c r="C9" s="449"/>
      <c r="D9" s="449"/>
      <c r="E9" s="449"/>
      <c r="F9" s="449"/>
      <c r="G9" s="449"/>
      <c r="H9" s="449"/>
      <c r="I9" s="449"/>
      <c r="J9" s="449"/>
      <c r="K9" s="449"/>
      <c r="L9" s="449"/>
    </row>
    <row r="10" spans="1:19" ht="13.2" customHeight="1" x14ac:dyDescent="0.25">
      <c r="A10" t="s">
        <v>620</v>
      </c>
      <c r="B10" s="449"/>
      <c r="C10" s="449"/>
      <c r="D10" s="449"/>
      <c r="E10" s="449"/>
      <c r="F10" s="449"/>
      <c r="G10" s="449"/>
      <c r="H10" s="449"/>
      <c r="I10" s="449"/>
      <c r="J10" s="449"/>
      <c r="K10" s="449"/>
      <c r="L10" s="449"/>
    </row>
    <row r="11" spans="1:19" x14ac:dyDescent="0.25">
      <c r="A11" t="s">
        <v>439</v>
      </c>
    </row>
    <row r="12" spans="1:19" x14ac:dyDescent="0.25">
      <c r="J12" s="289"/>
    </row>
    <row r="13" spans="1:19" ht="15.6" x14ac:dyDescent="0.3">
      <c r="A13" s="20" t="s">
        <v>498</v>
      </c>
    </row>
  </sheetData>
  <hyperlinks>
    <hyperlink ref="M1" location="Contents!A1" display="Return to contents " xr:uid="{00000000-0004-0000-1600-000000000000}"/>
  </hyperlinks>
  <pageMargins left="0.7" right="0.7" top="0.75" bottom="0.75" header="0.3" footer="0.3"/>
  <pageSetup paperSize="9" scale="67"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3.2"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15"/>
  <sheetViews>
    <sheetView showGridLines="0" zoomScale="85" zoomScaleNormal="85" workbookViewId="0"/>
  </sheetViews>
  <sheetFormatPr defaultRowHeight="13.2" x14ac:dyDescent="0.25"/>
  <cols>
    <col min="1" max="1" width="34.44140625" customWidth="1"/>
  </cols>
  <sheetData>
    <row r="1" spans="1:17" ht="15.6" x14ac:dyDescent="0.3">
      <c r="A1" s="137" t="s">
        <v>549</v>
      </c>
      <c r="L1" s="31" t="s">
        <v>207</v>
      </c>
    </row>
    <row r="2" spans="1:17" x14ac:dyDescent="0.25">
      <c r="H2" s="158"/>
      <c r="I2" s="158"/>
      <c r="L2" s="158" t="s">
        <v>294</v>
      </c>
    </row>
    <row r="3" spans="1:17" x14ac:dyDescent="0.25">
      <c r="A3" s="265"/>
      <c r="B3" s="165">
        <v>2015</v>
      </c>
      <c r="C3" s="165">
        <v>2016</v>
      </c>
      <c r="D3" s="165">
        <v>2017</v>
      </c>
      <c r="E3" s="165">
        <v>2018</v>
      </c>
      <c r="F3" s="165">
        <v>2019</v>
      </c>
      <c r="G3" s="165">
        <v>2020</v>
      </c>
      <c r="H3" s="165">
        <v>2021</v>
      </c>
      <c r="I3" s="165">
        <v>2022</v>
      </c>
      <c r="J3" s="165">
        <v>2023</v>
      </c>
      <c r="K3" s="165">
        <v>2024</v>
      </c>
      <c r="L3" s="165">
        <v>2025</v>
      </c>
    </row>
    <row r="4" spans="1:17" ht="25.5" customHeight="1" x14ac:dyDescent="0.25">
      <c r="A4" s="455" t="s">
        <v>598</v>
      </c>
      <c r="B4" s="266">
        <v>9</v>
      </c>
      <c r="C4" s="266">
        <v>8</v>
      </c>
      <c r="D4" s="266">
        <v>10</v>
      </c>
      <c r="E4" s="266">
        <v>10</v>
      </c>
      <c r="F4" s="266">
        <v>13</v>
      </c>
      <c r="G4" s="266">
        <v>12</v>
      </c>
      <c r="H4" s="266">
        <v>10</v>
      </c>
      <c r="I4" s="266">
        <v>10</v>
      </c>
      <c r="J4" s="266">
        <v>10</v>
      </c>
      <c r="K4" s="266">
        <v>10</v>
      </c>
      <c r="L4" s="266">
        <v>10</v>
      </c>
    </row>
    <row r="5" spans="1:17" x14ac:dyDescent="0.25">
      <c r="A5" s="254" t="s">
        <v>210</v>
      </c>
    </row>
    <row r="7" spans="1:17" ht="15.6" x14ac:dyDescent="0.3">
      <c r="A7" s="137" t="s">
        <v>548</v>
      </c>
    </row>
    <row r="15" spans="1:17" x14ac:dyDescent="0.25">
      <c r="Q15" s="342"/>
    </row>
  </sheetData>
  <hyperlinks>
    <hyperlink ref="L1" location="Contents!A1" display="Return to contents " xr:uid="{00000000-0004-0000-1800-000000000000}"/>
  </hyperlinks>
  <pageMargins left="0.7" right="0.7" top="0.75" bottom="0.75" header="0.3" footer="0.3"/>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0711-D979-4106-94C0-FD75619EDC79}">
  <sheetPr>
    <pageSetUpPr fitToPage="1"/>
  </sheetPr>
  <dimension ref="A1:Q12"/>
  <sheetViews>
    <sheetView showGridLines="0" zoomScale="85" zoomScaleNormal="85" workbookViewId="0"/>
  </sheetViews>
  <sheetFormatPr defaultRowHeight="13.2" x14ac:dyDescent="0.25"/>
  <cols>
    <col min="1" max="1" width="34.44140625" customWidth="1"/>
  </cols>
  <sheetData>
    <row r="1" spans="1:17" ht="15.6" x14ac:dyDescent="0.3">
      <c r="A1" s="137" t="s">
        <v>550</v>
      </c>
      <c r="N1" s="31" t="s">
        <v>207</v>
      </c>
    </row>
    <row r="2" spans="1:17" x14ac:dyDescent="0.25">
      <c r="H2" s="158"/>
      <c r="I2" s="158"/>
      <c r="J2" s="158"/>
      <c r="L2" s="158" t="s">
        <v>39</v>
      </c>
    </row>
    <row r="3" spans="1:17" x14ac:dyDescent="0.25">
      <c r="A3" s="265"/>
      <c r="B3" s="165">
        <v>2015</v>
      </c>
      <c r="C3" s="165">
        <v>2016</v>
      </c>
      <c r="D3" s="165">
        <v>2017</v>
      </c>
      <c r="E3" s="165">
        <v>2018</v>
      </c>
      <c r="F3" s="165">
        <v>2019</v>
      </c>
      <c r="G3" s="165">
        <v>2020</v>
      </c>
      <c r="H3" s="165">
        <v>2021</v>
      </c>
      <c r="I3" s="165">
        <v>2022</v>
      </c>
      <c r="J3" s="165">
        <v>2023</v>
      </c>
      <c r="K3" s="165">
        <v>2024</v>
      </c>
      <c r="L3" s="165">
        <v>2025</v>
      </c>
    </row>
    <row r="4" spans="1:17" ht="25.5" customHeight="1" x14ac:dyDescent="0.25">
      <c r="A4" s="455" t="s">
        <v>461</v>
      </c>
      <c r="B4" s="634">
        <v>14.981691354470128</v>
      </c>
      <c r="C4" s="634">
        <v>17.281946793140303</v>
      </c>
      <c r="D4" s="634">
        <v>13.139382526627205</v>
      </c>
      <c r="E4" s="634">
        <v>18.309002177059284</v>
      </c>
      <c r="F4" s="634">
        <v>30.75172412540957</v>
      </c>
      <c r="G4" s="634">
        <v>29.094482276184269</v>
      </c>
      <c r="H4" s="634">
        <v>34.814228201328952</v>
      </c>
      <c r="I4" s="634">
        <v>62.260971948122332</v>
      </c>
      <c r="J4" s="634">
        <v>65.894681731764209</v>
      </c>
      <c r="K4" s="634">
        <v>61.882899785435832</v>
      </c>
      <c r="L4" s="634">
        <v>54.497251725612863</v>
      </c>
    </row>
    <row r="5" spans="1:17" x14ac:dyDescent="0.25">
      <c r="A5" s="254" t="s">
        <v>210</v>
      </c>
    </row>
    <row r="7" spans="1:17" ht="15.6" x14ac:dyDescent="0.3">
      <c r="A7" s="137" t="s">
        <v>551</v>
      </c>
    </row>
    <row r="12" spans="1:17" x14ac:dyDescent="0.25">
      <c r="Q12" s="342"/>
    </row>
  </sheetData>
  <hyperlinks>
    <hyperlink ref="N1" location="Contents!A1" display="Return to contents " xr:uid="{D04B1DD8-4721-4249-A32F-DFB691AC90E2}"/>
  </hyperlinks>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pageSetUpPr fitToPage="1"/>
  </sheetPr>
  <dimension ref="A1:Y10"/>
  <sheetViews>
    <sheetView showGridLines="0" zoomScaleNormal="100" workbookViewId="0"/>
  </sheetViews>
  <sheetFormatPr defaultRowHeight="13.2" x14ac:dyDescent="0.25"/>
  <cols>
    <col min="1" max="1" width="28.44140625" customWidth="1"/>
    <col min="2" max="11" width="9.44140625" customWidth="1"/>
  </cols>
  <sheetData>
    <row r="1" spans="1:25" ht="15.6" x14ac:dyDescent="0.3">
      <c r="A1" s="20" t="s">
        <v>479</v>
      </c>
      <c r="B1" s="40"/>
      <c r="C1" s="40"/>
      <c r="D1" s="40"/>
      <c r="E1" s="40"/>
      <c r="F1" s="40"/>
      <c r="G1" s="40"/>
      <c r="H1" s="40"/>
      <c r="I1" s="40"/>
      <c r="J1" s="40"/>
      <c r="K1" s="40"/>
      <c r="L1" s="40"/>
      <c r="O1" s="40"/>
      <c r="Y1" s="31" t="s">
        <v>81</v>
      </c>
    </row>
    <row r="2" spans="1:25" x14ac:dyDescent="0.25">
      <c r="A2" s="70"/>
      <c r="B2" s="70"/>
      <c r="C2" s="70"/>
      <c r="D2" s="70"/>
      <c r="E2" s="70"/>
      <c r="F2" s="70"/>
      <c r="G2" s="70"/>
      <c r="H2" s="9"/>
      <c r="I2" s="70"/>
      <c r="J2" s="9"/>
      <c r="M2" s="40"/>
      <c r="N2" s="40"/>
      <c r="O2" s="9"/>
      <c r="Q2" s="9"/>
      <c r="Y2" s="9" t="s">
        <v>39</v>
      </c>
    </row>
    <row r="3" spans="1:25" x14ac:dyDescent="0.25">
      <c r="A3" s="267"/>
      <c r="B3" s="185">
        <v>2001</v>
      </c>
      <c r="C3" s="185">
        <v>2002</v>
      </c>
      <c r="D3" s="185">
        <v>2003</v>
      </c>
      <c r="E3" s="185">
        <v>2004</v>
      </c>
      <c r="F3" s="185">
        <v>2005</v>
      </c>
      <c r="G3" s="185">
        <v>2006</v>
      </c>
      <c r="H3" s="185">
        <v>2007</v>
      </c>
      <c r="I3" s="185">
        <v>2008</v>
      </c>
      <c r="J3" s="185">
        <v>2009</v>
      </c>
      <c r="K3" s="185">
        <v>2010</v>
      </c>
      <c r="L3" s="185">
        <v>2011</v>
      </c>
      <c r="M3" s="185">
        <v>2012</v>
      </c>
      <c r="N3" s="185">
        <v>2013</v>
      </c>
      <c r="O3" s="185">
        <v>2014</v>
      </c>
      <c r="P3" s="185">
        <v>2015</v>
      </c>
      <c r="Q3" s="185">
        <v>2017</v>
      </c>
      <c r="R3" s="185">
        <v>2018</v>
      </c>
      <c r="S3" s="185">
        <v>2019</v>
      </c>
      <c r="T3" s="185" t="s">
        <v>289</v>
      </c>
      <c r="U3" s="185" t="s">
        <v>293</v>
      </c>
      <c r="V3" s="185">
        <v>2022</v>
      </c>
      <c r="W3" s="185">
        <v>2023</v>
      </c>
      <c r="X3" s="185">
        <v>2024</v>
      </c>
      <c r="Y3" s="185">
        <v>2025</v>
      </c>
    </row>
    <row r="4" spans="1:25" ht="17.25" customHeight="1" x14ac:dyDescent="0.25">
      <c r="A4" s="162" t="s">
        <v>63</v>
      </c>
      <c r="B4" s="183">
        <v>81</v>
      </c>
      <c r="C4" s="183">
        <v>77</v>
      </c>
      <c r="D4" s="183">
        <v>73</v>
      </c>
      <c r="E4" s="183">
        <v>75</v>
      </c>
      <c r="F4" s="183">
        <v>77</v>
      </c>
      <c r="G4" s="183">
        <v>82</v>
      </c>
      <c r="H4" s="183">
        <v>77</v>
      </c>
      <c r="I4" s="183">
        <v>86</v>
      </c>
      <c r="J4" s="183">
        <v>82</v>
      </c>
      <c r="K4" s="183">
        <v>88</v>
      </c>
      <c r="L4" s="183">
        <v>78</v>
      </c>
      <c r="M4" s="183">
        <v>79</v>
      </c>
      <c r="N4" s="183">
        <v>82</v>
      </c>
      <c r="O4" s="183">
        <v>75</v>
      </c>
      <c r="P4" s="183">
        <v>75</v>
      </c>
      <c r="Q4" s="183">
        <v>76</v>
      </c>
      <c r="R4" s="183">
        <v>76</v>
      </c>
      <c r="S4" s="183">
        <v>72</v>
      </c>
      <c r="T4" s="183">
        <v>85</v>
      </c>
      <c r="U4" s="183">
        <v>73</v>
      </c>
      <c r="V4" s="183">
        <v>79</v>
      </c>
      <c r="W4" s="533">
        <v>75.099999999999994</v>
      </c>
      <c r="X4" s="533">
        <v>69</v>
      </c>
      <c r="Y4" s="533">
        <v>73</v>
      </c>
    </row>
    <row r="5" spans="1:25" ht="17.25" customHeight="1" x14ac:dyDescent="0.25">
      <c r="A5" s="145" t="s">
        <v>64</v>
      </c>
      <c r="B5" s="144">
        <v>76</v>
      </c>
      <c r="C5" s="144">
        <v>81</v>
      </c>
      <c r="D5" s="144">
        <v>80</v>
      </c>
      <c r="E5" s="144">
        <v>83</v>
      </c>
      <c r="F5" s="144">
        <v>84</v>
      </c>
      <c r="G5" s="144">
        <v>87</v>
      </c>
      <c r="H5" s="144">
        <v>88</v>
      </c>
      <c r="I5" s="144">
        <v>87</v>
      </c>
      <c r="J5" s="144">
        <v>88</v>
      </c>
      <c r="K5" s="144">
        <v>91</v>
      </c>
      <c r="L5" s="144">
        <v>91</v>
      </c>
      <c r="M5" s="144">
        <v>90</v>
      </c>
      <c r="N5" s="144">
        <v>94</v>
      </c>
      <c r="O5" s="144">
        <v>92</v>
      </c>
      <c r="P5" s="144">
        <v>95</v>
      </c>
      <c r="Q5" s="144">
        <v>95</v>
      </c>
      <c r="R5" s="144">
        <v>98</v>
      </c>
      <c r="S5" s="144">
        <v>93</v>
      </c>
      <c r="T5" s="144">
        <v>92</v>
      </c>
      <c r="U5" s="144">
        <v>92</v>
      </c>
      <c r="V5" s="144">
        <v>94</v>
      </c>
      <c r="W5" s="534">
        <v>93.6</v>
      </c>
      <c r="X5" s="534">
        <v>92</v>
      </c>
      <c r="Y5" s="534">
        <v>92</v>
      </c>
    </row>
    <row r="6" spans="1:25" x14ac:dyDescent="0.25">
      <c r="A6" s="83" t="s">
        <v>52</v>
      </c>
      <c r="B6" s="70"/>
      <c r="C6" s="70"/>
      <c r="D6" s="70"/>
      <c r="E6" s="70"/>
      <c r="F6" s="70"/>
      <c r="G6" s="70"/>
      <c r="H6" s="70"/>
      <c r="I6" s="70"/>
      <c r="J6" s="70"/>
      <c r="K6" s="70"/>
      <c r="L6" s="70"/>
      <c r="M6" s="70"/>
      <c r="N6" s="70"/>
      <c r="O6" s="40"/>
    </row>
    <row r="7" spans="1:25" x14ac:dyDescent="0.25">
      <c r="A7" s="8" t="s">
        <v>403</v>
      </c>
    </row>
    <row r="8" spans="1:25" x14ac:dyDescent="0.25">
      <c r="A8" s="8" t="s">
        <v>427</v>
      </c>
    </row>
    <row r="9" spans="1:25" x14ac:dyDescent="0.25">
      <c r="A9" s="10"/>
    </row>
    <row r="10" spans="1:25" ht="15.6" x14ac:dyDescent="0.3">
      <c r="A10" s="20" t="s">
        <v>480</v>
      </c>
    </row>
  </sheetData>
  <phoneticPr fontId="28" type="noConversion"/>
  <hyperlinks>
    <hyperlink ref="Y1" location="Contents!A1" display="Return to contents" xr:uid="{00000000-0004-0000-1900-000000000000}"/>
  </hyperlinks>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24"/>
  <sheetViews>
    <sheetView workbookViewId="0">
      <selection activeCell="D19" sqref="D19"/>
    </sheetView>
  </sheetViews>
  <sheetFormatPr defaultRowHeight="13.2" x14ac:dyDescent="0.25"/>
  <cols>
    <col min="1" max="1" width="55.5546875" bestFit="1" customWidth="1"/>
    <col min="2" max="5" width="9.44140625" customWidth="1"/>
  </cols>
  <sheetData>
    <row r="1" spans="1:7" ht="15" x14ac:dyDescent="0.25">
      <c r="A1" s="39" t="s">
        <v>98</v>
      </c>
      <c r="B1" s="40"/>
      <c r="C1" s="40"/>
      <c r="D1" s="40"/>
      <c r="E1" s="40"/>
      <c r="G1" s="31" t="s">
        <v>81</v>
      </c>
    </row>
    <row r="2" spans="1:7" x14ac:dyDescent="0.25">
      <c r="A2" s="41"/>
      <c r="B2" s="3"/>
      <c r="C2" s="3"/>
      <c r="D2" s="40"/>
      <c r="E2" s="3" t="s">
        <v>39</v>
      </c>
    </row>
    <row r="3" spans="1:7" x14ac:dyDescent="0.25">
      <c r="A3" s="50"/>
      <c r="B3" s="55">
        <v>2000</v>
      </c>
      <c r="C3" s="55">
        <v>2003</v>
      </c>
      <c r="D3" s="55">
        <v>2007</v>
      </c>
      <c r="E3" s="55">
        <v>2010</v>
      </c>
    </row>
    <row r="4" spans="1:7" ht="26.4" x14ac:dyDescent="0.25">
      <c r="A4" s="44" t="s">
        <v>99</v>
      </c>
      <c r="B4" s="45"/>
      <c r="C4" s="45"/>
      <c r="D4" s="45"/>
      <c r="E4" s="45">
        <v>65</v>
      </c>
    </row>
    <row r="5" spans="1:7" x14ac:dyDescent="0.25">
      <c r="A5" s="49" t="s">
        <v>100</v>
      </c>
      <c r="B5" s="47"/>
      <c r="C5" s="47"/>
      <c r="D5" s="47">
        <v>62</v>
      </c>
      <c r="E5" s="47">
        <v>62</v>
      </c>
    </row>
    <row r="6" spans="1:7" ht="26.4" x14ac:dyDescent="0.25">
      <c r="A6" s="48" t="s">
        <v>101</v>
      </c>
      <c r="B6" s="45"/>
      <c r="C6" s="45"/>
      <c r="D6" s="45"/>
      <c r="E6" s="45">
        <v>44</v>
      </c>
    </row>
    <row r="7" spans="1:7" x14ac:dyDescent="0.25">
      <c r="A7" s="49" t="s">
        <v>102</v>
      </c>
      <c r="B7" s="47">
        <v>67</v>
      </c>
      <c r="C7" s="47">
        <v>69</v>
      </c>
      <c r="D7" s="47">
        <v>60</v>
      </c>
      <c r="E7" s="47">
        <v>72</v>
      </c>
    </row>
    <row r="8" spans="1:7" x14ac:dyDescent="0.25">
      <c r="A8" s="48" t="s">
        <v>103</v>
      </c>
      <c r="B8" s="45"/>
      <c r="C8" s="45"/>
      <c r="D8" s="45"/>
      <c r="E8" s="45">
        <v>58</v>
      </c>
    </row>
    <row r="9" spans="1:7" x14ac:dyDescent="0.25">
      <c r="A9" s="49" t="s">
        <v>104</v>
      </c>
      <c r="B9" s="47">
        <v>55</v>
      </c>
      <c r="C9" s="47">
        <v>64</v>
      </c>
      <c r="D9" s="47">
        <v>55</v>
      </c>
      <c r="E9" s="47">
        <v>55</v>
      </c>
    </row>
    <row r="10" spans="1:7" x14ac:dyDescent="0.25">
      <c r="A10" s="59" t="s">
        <v>105</v>
      </c>
      <c r="B10" s="60">
        <v>68</v>
      </c>
      <c r="C10" s="60">
        <v>74</v>
      </c>
      <c r="D10" s="60">
        <v>68</v>
      </c>
      <c r="E10" s="60">
        <v>76</v>
      </c>
    </row>
    <row r="11" spans="1:7" x14ac:dyDescent="0.25">
      <c r="A11" s="54" t="s">
        <v>106</v>
      </c>
      <c r="B11" s="54"/>
      <c r="C11" s="54"/>
      <c r="D11" s="40"/>
      <c r="E11" s="40"/>
    </row>
    <row r="12" spans="1:7" x14ac:dyDescent="0.25">
      <c r="A12" s="40"/>
      <c r="B12" s="40"/>
      <c r="C12" s="40"/>
      <c r="D12" s="40"/>
      <c r="E12" s="40"/>
    </row>
    <row r="13" spans="1:7" x14ac:dyDescent="0.25">
      <c r="A13" s="52" t="s">
        <v>79</v>
      </c>
      <c r="B13" s="40"/>
      <c r="C13" s="40"/>
      <c r="D13" s="40"/>
      <c r="E13" s="40"/>
    </row>
    <row r="18" spans="1:5" x14ac:dyDescent="0.25">
      <c r="A18" s="62" t="s">
        <v>99</v>
      </c>
      <c r="B18" s="63">
        <f>E4</f>
        <v>65</v>
      </c>
      <c r="D18" s="67" t="s">
        <v>115</v>
      </c>
      <c r="E18" s="53">
        <v>44</v>
      </c>
    </row>
    <row r="19" spans="1:5" x14ac:dyDescent="0.25">
      <c r="A19" s="62" t="s">
        <v>100</v>
      </c>
      <c r="B19" s="63">
        <f t="shared" ref="B19:B24" si="0">E5</f>
        <v>62</v>
      </c>
      <c r="D19" s="53" t="s">
        <v>104</v>
      </c>
      <c r="E19" s="53">
        <v>55</v>
      </c>
    </row>
    <row r="20" spans="1:5" x14ac:dyDescent="0.25">
      <c r="A20" s="66" t="s">
        <v>114</v>
      </c>
      <c r="B20" s="63">
        <f t="shared" si="0"/>
        <v>44</v>
      </c>
      <c r="D20" s="53" t="s">
        <v>103</v>
      </c>
      <c r="E20" s="53">
        <v>58</v>
      </c>
    </row>
    <row r="21" spans="1:5" x14ac:dyDescent="0.25">
      <c r="A21" s="62" t="s">
        <v>102</v>
      </c>
      <c r="B21" s="63">
        <f t="shared" si="0"/>
        <v>72</v>
      </c>
      <c r="D21" s="53" t="s">
        <v>100</v>
      </c>
      <c r="E21" s="53">
        <v>62</v>
      </c>
    </row>
    <row r="22" spans="1:5" x14ac:dyDescent="0.25">
      <c r="A22" s="62" t="s">
        <v>103</v>
      </c>
      <c r="B22" s="63">
        <f t="shared" si="0"/>
        <v>58</v>
      </c>
      <c r="D22" s="67" t="s">
        <v>99</v>
      </c>
      <c r="E22" s="53">
        <v>65</v>
      </c>
    </row>
    <row r="23" spans="1:5" x14ac:dyDescent="0.25">
      <c r="A23" s="62" t="s">
        <v>104</v>
      </c>
      <c r="B23" s="63">
        <f t="shared" si="0"/>
        <v>55</v>
      </c>
      <c r="D23" s="53" t="s">
        <v>102</v>
      </c>
      <c r="E23" s="53">
        <v>72</v>
      </c>
    </row>
    <row r="24" spans="1:5" x14ac:dyDescent="0.25">
      <c r="A24" s="62" t="s">
        <v>105</v>
      </c>
      <c r="B24" s="63">
        <f t="shared" si="0"/>
        <v>76</v>
      </c>
      <c r="D24" s="53" t="s">
        <v>105</v>
      </c>
      <c r="E24" s="53">
        <v>76</v>
      </c>
    </row>
  </sheetData>
  <sortState xmlns:xlrd2="http://schemas.microsoft.com/office/spreadsheetml/2017/richdata2" ref="D18:E24">
    <sortCondition ref="E18:E24"/>
  </sortState>
  <hyperlinks>
    <hyperlink ref="G1" location="Contents!A1" display="Return to contents" xr:uid="{00000000-0004-0000-0200-000000000000}"/>
  </hyperlinks>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7">
    <pageSetUpPr fitToPage="1"/>
  </sheetPr>
  <dimension ref="A1:T13"/>
  <sheetViews>
    <sheetView showGridLines="0" zoomScaleNormal="100" workbookViewId="0"/>
  </sheetViews>
  <sheetFormatPr defaultRowHeight="13.2" x14ac:dyDescent="0.25"/>
  <cols>
    <col min="1" max="1" width="61.44140625" style="33" customWidth="1"/>
    <col min="2" max="18" width="8.44140625" customWidth="1"/>
  </cols>
  <sheetData>
    <row r="1" spans="1:20" ht="15.6" x14ac:dyDescent="0.3">
      <c r="A1" s="142" t="s">
        <v>557</v>
      </c>
      <c r="B1" s="40"/>
      <c r="C1" s="40"/>
      <c r="D1" s="40"/>
      <c r="E1" s="40"/>
      <c r="F1" s="40"/>
      <c r="G1" s="40"/>
      <c r="H1" s="40"/>
      <c r="I1" s="40"/>
      <c r="P1" s="31"/>
      <c r="T1" s="31" t="s">
        <v>207</v>
      </c>
    </row>
    <row r="2" spans="1:20" x14ac:dyDescent="0.25">
      <c r="A2" s="143"/>
      <c r="B2" s="70"/>
      <c r="C2" s="70"/>
      <c r="D2" s="70"/>
      <c r="E2" s="70"/>
      <c r="F2" s="70"/>
      <c r="G2" s="70"/>
      <c r="I2" s="9"/>
      <c r="L2" s="9"/>
      <c r="P2" s="9"/>
      <c r="Q2" s="9"/>
      <c r="T2" s="9" t="s">
        <v>39</v>
      </c>
    </row>
    <row r="3" spans="1:20" x14ac:dyDescent="0.25">
      <c r="A3" s="296"/>
      <c r="B3" s="185">
        <v>2007</v>
      </c>
      <c r="C3" s="185">
        <v>2008</v>
      </c>
      <c r="D3" s="185">
        <v>2009</v>
      </c>
      <c r="E3" s="185">
        <v>2010</v>
      </c>
      <c r="F3" s="185">
        <v>2011</v>
      </c>
      <c r="G3" s="185">
        <v>2012</v>
      </c>
      <c r="H3" s="185">
        <v>2013</v>
      </c>
      <c r="I3" s="185">
        <v>2014</v>
      </c>
      <c r="J3" s="185">
        <v>2015</v>
      </c>
      <c r="K3" s="185">
        <v>2016</v>
      </c>
      <c r="L3" s="185">
        <v>2017</v>
      </c>
      <c r="M3" s="185">
        <v>2018</v>
      </c>
      <c r="N3" s="186">
        <v>2019</v>
      </c>
      <c r="O3" s="186">
        <v>2020</v>
      </c>
      <c r="P3" s="186">
        <v>2021</v>
      </c>
      <c r="Q3" s="186">
        <v>2022</v>
      </c>
      <c r="R3" s="186">
        <v>2023</v>
      </c>
      <c r="S3" s="186">
        <v>2024</v>
      </c>
      <c r="T3" s="186">
        <v>2025</v>
      </c>
    </row>
    <row r="4" spans="1:20" x14ac:dyDescent="0.25">
      <c r="A4" s="295" t="s">
        <v>73</v>
      </c>
      <c r="B4" s="190">
        <v>84</v>
      </c>
      <c r="C4" s="190">
        <v>86</v>
      </c>
      <c r="D4" s="190">
        <v>87</v>
      </c>
      <c r="E4" s="190">
        <v>89</v>
      </c>
      <c r="F4" s="190">
        <v>93</v>
      </c>
      <c r="G4" s="190">
        <v>93</v>
      </c>
      <c r="H4" s="190">
        <v>92</v>
      </c>
      <c r="I4" s="190">
        <v>92</v>
      </c>
      <c r="J4" s="190">
        <v>93</v>
      </c>
      <c r="K4" s="190">
        <v>94</v>
      </c>
      <c r="L4" s="190">
        <v>94</v>
      </c>
      <c r="M4" s="190">
        <v>95</v>
      </c>
      <c r="N4" s="294">
        <v>95</v>
      </c>
      <c r="O4" s="294">
        <v>95</v>
      </c>
      <c r="P4" s="294">
        <v>94</v>
      </c>
      <c r="Q4" s="294">
        <v>94</v>
      </c>
      <c r="R4" s="294">
        <v>94</v>
      </c>
      <c r="S4" s="294">
        <v>94</v>
      </c>
      <c r="T4" s="294">
        <v>94</v>
      </c>
    </row>
    <row r="5" spans="1:20" x14ac:dyDescent="0.25">
      <c r="A5" s="83" t="s">
        <v>52</v>
      </c>
      <c r="B5" s="70"/>
      <c r="C5" s="70"/>
      <c r="D5" s="70"/>
      <c r="E5" s="70"/>
      <c r="F5" s="70"/>
      <c r="G5" s="70"/>
      <c r="H5" s="70"/>
      <c r="I5" s="40"/>
    </row>
    <row r="6" spans="1:20" x14ac:dyDescent="0.25">
      <c r="A6" s="10"/>
    </row>
    <row r="7" spans="1:20" ht="15.6" x14ac:dyDescent="0.3">
      <c r="A7" s="142" t="s">
        <v>558</v>
      </c>
      <c r="B7" s="40"/>
      <c r="C7" s="40"/>
      <c r="D7" s="40"/>
      <c r="E7" s="40"/>
      <c r="F7" s="40"/>
      <c r="G7" s="40"/>
      <c r="H7" s="40"/>
      <c r="I7" s="40"/>
      <c r="P7" s="31"/>
      <c r="Q7" s="31"/>
      <c r="R7" s="31"/>
    </row>
    <row r="8" spans="1:20" x14ac:dyDescent="0.25">
      <c r="A8" s="143"/>
      <c r="B8" s="70"/>
      <c r="C8" s="70"/>
      <c r="D8" s="70"/>
      <c r="E8" s="70"/>
      <c r="F8" s="70"/>
      <c r="G8" s="70"/>
      <c r="I8" s="9"/>
      <c r="L8" s="9"/>
      <c r="P8" s="9"/>
      <c r="Q8" s="9"/>
      <c r="T8" s="9" t="s">
        <v>39</v>
      </c>
    </row>
    <row r="9" spans="1:20" x14ac:dyDescent="0.25">
      <c r="A9" s="296"/>
      <c r="B9" s="185">
        <v>2007</v>
      </c>
      <c r="C9" s="185">
        <v>2008</v>
      </c>
      <c r="D9" s="185">
        <v>2009</v>
      </c>
      <c r="E9" s="185">
        <v>2010</v>
      </c>
      <c r="F9" s="185">
        <v>2011</v>
      </c>
      <c r="G9" s="185">
        <v>2012</v>
      </c>
      <c r="H9" s="185">
        <v>2013</v>
      </c>
      <c r="I9" s="185">
        <v>2014</v>
      </c>
      <c r="J9" s="185">
        <v>2015</v>
      </c>
      <c r="K9" s="185">
        <v>2016</v>
      </c>
      <c r="L9" s="185">
        <v>2017</v>
      </c>
      <c r="M9" s="185">
        <v>2018</v>
      </c>
      <c r="N9" s="186">
        <v>2019</v>
      </c>
      <c r="O9" s="186">
        <v>2020</v>
      </c>
      <c r="P9" s="186">
        <v>2021</v>
      </c>
      <c r="Q9" s="186">
        <v>2022</v>
      </c>
      <c r="R9" s="186">
        <v>2023</v>
      </c>
      <c r="S9" s="186">
        <v>2024</v>
      </c>
      <c r="T9" s="186">
        <v>2025</v>
      </c>
    </row>
    <row r="10" spans="1:20" x14ac:dyDescent="0.25">
      <c r="A10" s="295" t="s">
        <v>220</v>
      </c>
      <c r="B10" s="190">
        <v>86</v>
      </c>
      <c r="C10" s="190">
        <v>92</v>
      </c>
      <c r="D10" s="190">
        <v>93</v>
      </c>
      <c r="E10" s="190">
        <v>94</v>
      </c>
      <c r="F10" s="190">
        <v>96</v>
      </c>
      <c r="G10" s="190">
        <v>98</v>
      </c>
      <c r="H10" s="190">
        <v>98</v>
      </c>
      <c r="I10" s="190">
        <v>96</v>
      </c>
      <c r="J10" s="190">
        <v>97</v>
      </c>
      <c r="K10" s="190">
        <v>97</v>
      </c>
      <c r="L10" s="190">
        <v>94</v>
      </c>
      <c r="M10" s="190">
        <v>99</v>
      </c>
      <c r="N10" s="294">
        <v>99</v>
      </c>
      <c r="O10" s="294">
        <v>99</v>
      </c>
      <c r="P10" s="294">
        <v>99</v>
      </c>
      <c r="Q10" s="294">
        <v>99</v>
      </c>
      <c r="R10" s="294">
        <v>96</v>
      </c>
      <c r="S10" s="294">
        <v>100</v>
      </c>
      <c r="T10" s="294">
        <v>99</v>
      </c>
    </row>
    <row r="11" spans="1:20" x14ac:dyDescent="0.25">
      <c r="A11" s="83" t="s">
        <v>52</v>
      </c>
      <c r="B11" s="70"/>
      <c r="C11" s="70"/>
      <c r="D11" s="70"/>
      <c r="E11" s="70"/>
      <c r="F11" s="70"/>
      <c r="G11" s="70"/>
      <c r="H11" s="70"/>
      <c r="I11" s="40"/>
    </row>
    <row r="12" spans="1:20" x14ac:dyDescent="0.25">
      <c r="A12" s="83"/>
      <c r="B12" s="70"/>
      <c r="C12" s="70"/>
      <c r="D12" s="70"/>
      <c r="E12" s="70"/>
      <c r="F12" s="70"/>
      <c r="G12" s="70"/>
      <c r="H12" s="70"/>
      <c r="I12" s="40"/>
    </row>
    <row r="13" spans="1:20" ht="15.6" x14ac:dyDescent="0.3">
      <c r="A13" s="298" t="s">
        <v>559</v>
      </c>
    </row>
  </sheetData>
  <phoneticPr fontId="28" type="noConversion"/>
  <hyperlinks>
    <hyperlink ref="S1" location="Contents!A1" display="Return to contents" xr:uid="{00000000-0004-0000-1A00-000000000000}"/>
    <hyperlink ref="T1" location="Contents!A1" display="Return to contents " xr:uid="{F83D74C9-530E-4BF2-A604-2D9518B76459}"/>
  </hyperlinks>
  <pageMargins left="0.7" right="0.7" top="0.75" bottom="0.75" header="0.3" footer="0.3"/>
  <pageSetup paperSize="9" scale="7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
    <pageSetUpPr fitToPage="1"/>
  </sheetPr>
  <dimension ref="A1:O16"/>
  <sheetViews>
    <sheetView showGridLines="0" zoomScale="115" zoomScaleNormal="115" workbookViewId="0"/>
  </sheetViews>
  <sheetFormatPr defaultRowHeight="13.2" x14ac:dyDescent="0.25"/>
  <cols>
    <col min="2" max="11" width="9.44140625" customWidth="1"/>
  </cols>
  <sheetData>
    <row r="1" spans="1:15" ht="15.6" x14ac:dyDescent="0.3">
      <c r="A1" s="142" t="s">
        <v>531</v>
      </c>
      <c r="B1" s="40"/>
      <c r="C1" s="40"/>
      <c r="D1" s="40"/>
      <c r="E1" s="40"/>
      <c r="F1" s="40"/>
      <c r="G1" s="40"/>
      <c r="H1" s="40"/>
      <c r="I1" s="40"/>
      <c r="J1" s="40"/>
      <c r="K1" s="40"/>
      <c r="L1" s="40"/>
      <c r="O1" s="31" t="s">
        <v>81</v>
      </c>
    </row>
    <row r="2" spans="1:15" x14ac:dyDescent="0.25">
      <c r="A2" s="70"/>
      <c r="B2" s="70"/>
      <c r="C2" s="70"/>
      <c r="D2" s="70"/>
      <c r="E2" s="70"/>
      <c r="F2" s="70"/>
      <c r="G2" s="70"/>
      <c r="H2" s="70"/>
      <c r="I2" s="70"/>
      <c r="J2" s="9"/>
      <c r="K2" s="9"/>
      <c r="N2" s="9" t="s">
        <v>67</v>
      </c>
    </row>
    <row r="3" spans="1:15" ht="15.75" customHeight="1" x14ac:dyDescent="0.25">
      <c r="A3" s="91"/>
      <c r="B3" s="92">
        <v>2001</v>
      </c>
      <c r="C3" s="92">
        <v>2002</v>
      </c>
      <c r="D3" s="92">
        <v>2003</v>
      </c>
      <c r="E3" s="92">
        <v>2004</v>
      </c>
      <c r="F3" s="92">
        <v>2005</v>
      </c>
      <c r="G3" s="92">
        <v>2006</v>
      </c>
      <c r="H3" s="92">
        <v>2007</v>
      </c>
      <c r="I3" s="92">
        <v>2008</v>
      </c>
      <c r="J3" s="92">
        <v>2009</v>
      </c>
      <c r="K3" s="92">
        <v>2010</v>
      </c>
      <c r="L3" s="92">
        <v>2011</v>
      </c>
      <c r="M3" s="92">
        <v>2012</v>
      </c>
      <c r="N3" s="92">
        <v>2013</v>
      </c>
    </row>
    <row r="4" spans="1:15" ht="15.75" customHeight="1" x14ac:dyDescent="0.25">
      <c r="A4" s="90" t="s">
        <v>260</v>
      </c>
      <c r="B4" s="94">
        <v>49</v>
      </c>
      <c r="C4" s="94">
        <v>24</v>
      </c>
      <c r="D4" s="94">
        <v>42</v>
      </c>
      <c r="E4" s="94">
        <v>23</v>
      </c>
      <c r="F4" s="94">
        <v>20</v>
      </c>
      <c r="G4" s="99">
        <v>23</v>
      </c>
      <c r="H4" s="99">
        <v>22</v>
      </c>
      <c r="I4" s="94">
        <v>20</v>
      </c>
      <c r="J4" s="94">
        <v>9</v>
      </c>
      <c r="K4" s="94">
        <v>7</v>
      </c>
      <c r="L4" s="94">
        <v>16</v>
      </c>
      <c r="M4" s="94">
        <v>7</v>
      </c>
      <c r="N4" s="94">
        <v>22</v>
      </c>
      <c r="O4" s="278"/>
    </row>
    <row r="5" spans="1:15" ht="15.75" customHeight="1" x14ac:dyDescent="0.25">
      <c r="A5" s="96" t="s">
        <v>261</v>
      </c>
      <c r="B5" s="97">
        <v>306</v>
      </c>
      <c r="C5" s="97">
        <v>256</v>
      </c>
      <c r="D5" s="97">
        <v>297</v>
      </c>
      <c r="E5" s="97">
        <v>286</v>
      </c>
      <c r="F5" s="97">
        <v>200</v>
      </c>
      <c r="G5" s="97">
        <v>168</v>
      </c>
      <c r="H5" s="97">
        <v>204</v>
      </c>
      <c r="I5" s="97">
        <v>229</v>
      </c>
      <c r="J5" s="97">
        <v>195</v>
      </c>
      <c r="K5" s="97">
        <v>229</v>
      </c>
      <c r="L5" s="97">
        <v>234</v>
      </c>
      <c r="M5" s="97">
        <v>198</v>
      </c>
      <c r="N5" s="97">
        <v>193</v>
      </c>
    </row>
    <row r="6" spans="1:15" ht="15.75" customHeight="1" x14ac:dyDescent="0.25">
      <c r="A6" s="100" t="s">
        <v>262</v>
      </c>
      <c r="B6" s="98">
        <v>1206</v>
      </c>
      <c r="C6" s="98">
        <v>1237</v>
      </c>
      <c r="D6" s="98">
        <v>1213</v>
      </c>
      <c r="E6" s="98">
        <v>918</v>
      </c>
      <c r="F6" s="98">
        <v>954</v>
      </c>
      <c r="G6" s="98">
        <v>942</v>
      </c>
      <c r="H6" s="98">
        <v>1066</v>
      </c>
      <c r="I6" s="98">
        <v>988</v>
      </c>
      <c r="J6" s="98">
        <v>1044</v>
      </c>
      <c r="K6" s="98">
        <v>1001</v>
      </c>
      <c r="L6" s="98">
        <v>1053</v>
      </c>
      <c r="M6" s="98">
        <v>970</v>
      </c>
      <c r="N6" s="98">
        <v>1095</v>
      </c>
    </row>
    <row r="7" spans="1:15" ht="15.75" customHeight="1" x14ac:dyDescent="0.25">
      <c r="A7" s="93" t="s">
        <v>66</v>
      </c>
      <c r="B7" s="95">
        <v>1561</v>
      </c>
      <c r="C7" s="95">
        <v>1517</v>
      </c>
      <c r="D7" s="95">
        <v>1552</v>
      </c>
      <c r="E7" s="95">
        <v>1227</v>
      </c>
      <c r="F7" s="95">
        <v>1174</v>
      </c>
      <c r="G7" s="95">
        <v>1133</v>
      </c>
      <c r="H7" s="95">
        <v>1292</v>
      </c>
      <c r="I7" s="95">
        <v>1237</v>
      </c>
      <c r="J7" s="95">
        <v>1248</v>
      </c>
      <c r="K7" s="95">
        <v>1237</v>
      </c>
      <c r="L7" s="95">
        <v>1303</v>
      </c>
      <c r="M7" s="95">
        <v>1175</v>
      </c>
      <c r="N7" s="95">
        <v>1310</v>
      </c>
    </row>
    <row r="8" spans="1:15" x14ac:dyDescent="0.25">
      <c r="A8" s="70"/>
      <c r="B8" s="70"/>
      <c r="C8" s="70"/>
      <c r="D8" s="70"/>
      <c r="E8" s="70"/>
      <c r="F8" s="70"/>
      <c r="G8" s="70"/>
      <c r="H8" s="70"/>
      <c r="I8" s="70"/>
      <c r="J8" s="9"/>
      <c r="K8" s="9"/>
      <c r="L8" s="70"/>
    </row>
    <row r="9" spans="1:15" ht="15.75" customHeight="1" x14ac:dyDescent="0.25">
      <c r="A9" s="91"/>
      <c r="B9" s="92">
        <v>2014</v>
      </c>
      <c r="C9" s="92">
        <v>2015</v>
      </c>
      <c r="D9" s="191">
        <v>2016</v>
      </c>
      <c r="E9" s="92">
        <v>2017</v>
      </c>
      <c r="F9" s="92">
        <v>2018</v>
      </c>
      <c r="G9" s="191">
        <v>2019</v>
      </c>
      <c r="H9" s="191">
        <v>2020</v>
      </c>
      <c r="I9" s="191">
        <v>2021</v>
      </c>
      <c r="J9" s="191">
        <v>2022</v>
      </c>
      <c r="K9" s="191">
        <v>2023</v>
      </c>
      <c r="L9" s="191">
        <v>2024</v>
      </c>
      <c r="M9" s="92">
        <v>2025</v>
      </c>
    </row>
    <row r="10" spans="1:15" ht="15.75" customHeight="1" x14ac:dyDescent="0.25">
      <c r="A10" s="90" t="s">
        <v>260</v>
      </c>
      <c r="B10" s="2">
        <v>23</v>
      </c>
      <c r="C10" s="94">
        <v>12</v>
      </c>
      <c r="D10" s="192">
        <v>24</v>
      </c>
      <c r="E10" s="94">
        <v>25</v>
      </c>
      <c r="F10" s="94">
        <v>18</v>
      </c>
      <c r="G10" s="470">
        <v>28</v>
      </c>
      <c r="H10" s="98">
        <v>20</v>
      </c>
      <c r="I10" s="94">
        <v>14</v>
      </c>
      <c r="J10" s="94">
        <v>9</v>
      </c>
      <c r="K10" s="94">
        <v>34</v>
      </c>
      <c r="L10" s="94">
        <v>19</v>
      </c>
      <c r="M10" s="2">
        <v>17</v>
      </c>
      <c r="N10" s="36"/>
      <c r="O10" s="36"/>
    </row>
    <row r="11" spans="1:15" ht="15.75" customHeight="1" x14ac:dyDescent="0.25">
      <c r="A11" s="96" t="s">
        <v>261</v>
      </c>
      <c r="B11" s="27">
        <v>202</v>
      </c>
      <c r="C11" s="97">
        <v>121</v>
      </c>
      <c r="D11" s="193">
        <v>115</v>
      </c>
      <c r="E11" s="97">
        <v>105</v>
      </c>
      <c r="F11" s="97">
        <v>93</v>
      </c>
      <c r="G11" s="97">
        <v>128</v>
      </c>
      <c r="H11" s="97">
        <v>113</v>
      </c>
      <c r="I11" s="97">
        <v>108</v>
      </c>
      <c r="J11" s="97">
        <v>80</v>
      </c>
      <c r="K11" s="97">
        <v>131</v>
      </c>
      <c r="L11" s="97">
        <v>100</v>
      </c>
      <c r="M11" s="27">
        <v>67</v>
      </c>
      <c r="N11" s="36"/>
      <c r="O11" s="36"/>
    </row>
    <row r="12" spans="1:15" ht="15.75" customHeight="1" x14ac:dyDescent="0.25">
      <c r="A12" s="100" t="s">
        <v>262</v>
      </c>
      <c r="B12" s="28">
        <v>1013</v>
      </c>
      <c r="C12" s="98">
        <v>845</v>
      </c>
      <c r="D12" s="194">
        <v>888</v>
      </c>
      <c r="E12" s="98">
        <v>898</v>
      </c>
      <c r="F12" s="98">
        <v>813</v>
      </c>
      <c r="G12" s="98">
        <v>785</v>
      </c>
      <c r="H12" s="98">
        <v>814</v>
      </c>
      <c r="I12" s="98">
        <v>749</v>
      </c>
      <c r="J12" s="98">
        <v>587</v>
      </c>
      <c r="K12" s="98">
        <v>656</v>
      </c>
      <c r="L12" s="98">
        <v>768</v>
      </c>
      <c r="M12" s="28">
        <v>741</v>
      </c>
      <c r="N12" s="36"/>
      <c r="O12" s="36"/>
    </row>
    <row r="13" spans="1:15" ht="15.75" customHeight="1" x14ac:dyDescent="0.25">
      <c r="A13" s="93" t="s">
        <v>66</v>
      </c>
      <c r="B13" s="15">
        <v>1238</v>
      </c>
      <c r="C13" s="95">
        <v>978</v>
      </c>
      <c r="D13" s="195">
        <v>1027</v>
      </c>
      <c r="E13" s="95">
        <v>1028</v>
      </c>
      <c r="F13" s="95">
        <v>924</v>
      </c>
      <c r="G13" s="95">
        <v>941</v>
      </c>
      <c r="H13" s="95">
        <v>947</v>
      </c>
      <c r="I13" s="95">
        <v>871</v>
      </c>
      <c r="J13" s="95">
        <v>676</v>
      </c>
      <c r="K13" s="95">
        <v>821</v>
      </c>
      <c r="L13" s="95">
        <v>887</v>
      </c>
      <c r="M13" s="15">
        <v>825</v>
      </c>
      <c r="N13" s="36"/>
      <c r="O13" s="36"/>
    </row>
    <row r="14" spans="1:15" x14ac:dyDescent="0.25">
      <c r="A14" s="83" t="s">
        <v>52</v>
      </c>
      <c r="B14" s="70"/>
      <c r="C14" s="70"/>
      <c r="D14" s="70"/>
      <c r="E14" s="70"/>
      <c r="F14" s="70"/>
      <c r="G14" s="70"/>
      <c r="H14" s="70"/>
      <c r="I14" s="70"/>
      <c r="J14" s="70"/>
      <c r="K14" s="70"/>
      <c r="L14" s="70"/>
    </row>
    <row r="15" spans="1:15" x14ac:dyDescent="0.25">
      <c r="A15" s="10"/>
    </row>
    <row r="16" spans="1:15" ht="15.6" x14ac:dyDescent="0.3">
      <c r="A16" s="142" t="s">
        <v>532</v>
      </c>
    </row>
  </sheetData>
  <phoneticPr fontId="28" type="noConversion"/>
  <hyperlinks>
    <hyperlink ref="O1" location="Contents!A1" display="Return to contents" xr:uid="{00000000-0004-0000-1B00-000000000000}"/>
  </hyperlinks>
  <pageMargins left="0.7" right="0.7" top="0.75" bottom="0.75" header="0.3" footer="0.3"/>
  <pageSetup paperSize="9" scale="7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2"/>
  <sheetViews>
    <sheetView showGridLines="0" zoomScale="115" zoomScaleNormal="115" workbookViewId="0"/>
  </sheetViews>
  <sheetFormatPr defaultRowHeight="13.2" x14ac:dyDescent="0.25"/>
  <cols>
    <col min="1" max="1" width="16" customWidth="1"/>
    <col min="2" max="12" width="9.44140625" customWidth="1"/>
  </cols>
  <sheetData>
    <row r="1" spans="1:26" ht="15.6" x14ac:dyDescent="0.3">
      <c r="A1" s="142" t="s">
        <v>533</v>
      </c>
      <c r="B1" s="40"/>
      <c r="C1" s="40"/>
      <c r="D1" s="40"/>
      <c r="E1" s="40"/>
      <c r="F1" s="40"/>
      <c r="G1" s="40"/>
      <c r="H1" s="40"/>
      <c r="I1" s="40"/>
      <c r="J1" s="40"/>
      <c r="K1" s="40"/>
      <c r="L1" s="40"/>
      <c r="M1" s="31" t="s">
        <v>81</v>
      </c>
      <c r="N1" s="40"/>
      <c r="O1" s="40"/>
      <c r="Z1" s="31"/>
    </row>
    <row r="2" spans="1:26" x14ac:dyDescent="0.25">
      <c r="A2" s="70"/>
      <c r="B2" s="70"/>
      <c r="C2" s="70"/>
      <c r="D2" s="70"/>
      <c r="E2" s="70"/>
      <c r="F2" s="70"/>
      <c r="G2" s="70"/>
      <c r="H2" s="70"/>
      <c r="I2" s="70"/>
      <c r="L2" s="9" t="s">
        <v>67</v>
      </c>
      <c r="M2" s="70"/>
      <c r="N2" s="40"/>
      <c r="O2" s="9"/>
      <c r="P2" s="9"/>
      <c r="Q2" s="9"/>
      <c r="R2" s="9"/>
      <c r="S2" s="9"/>
      <c r="T2" s="9"/>
    </row>
    <row r="3" spans="1:26" x14ac:dyDescent="0.25">
      <c r="A3" s="384"/>
      <c r="B3" s="191">
        <v>2005</v>
      </c>
      <c r="C3" s="191">
        <v>2006</v>
      </c>
      <c r="D3" s="191">
        <v>2007</v>
      </c>
      <c r="E3" s="191">
        <v>2008</v>
      </c>
      <c r="F3" s="191">
        <v>2009</v>
      </c>
      <c r="G3" s="191">
        <v>2010</v>
      </c>
      <c r="H3" s="191">
        <v>2011</v>
      </c>
      <c r="I3" s="191">
        <v>2012</v>
      </c>
      <c r="J3" s="191">
        <v>2013</v>
      </c>
      <c r="K3" s="191">
        <v>2014</v>
      </c>
      <c r="L3" s="191">
        <v>2015</v>
      </c>
    </row>
    <row r="4" spans="1:26" ht="15.75" customHeight="1" x14ac:dyDescent="0.25">
      <c r="A4" s="96" t="s">
        <v>256</v>
      </c>
      <c r="B4" s="97">
        <v>273</v>
      </c>
      <c r="C4" s="97">
        <v>228</v>
      </c>
      <c r="D4" s="97">
        <v>285</v>
      </c>
      <c r="E4" s="97">
        <v>326</v>
      </c>
      <c r="F4" s="97">
        <v>290</v>
      </c>
      <c r="G4" s="97">
        <v>296</v>
      </c>
      <c r="H4" s="97">
        <v>441</v>
      </c>
      <c r="I4" s="97">
        <v>380</v>
      </c>
      <c r="J4" s="97">
        <v>353</v>
      </c>
      <c r="K4" s="27">
        <v>444</v>
      </c>
      <c r="L4" s="97">
        <v>321</v>
      </c>
      <c r="M4" s="387"/>
    </row>
    <row r="5" spans="1:26" ht="15.75" customHeight="1" x14ac:dyDescent="0.25">
      <c r="A5" s="100" t="s">
        <v>257</v>
      </c>
      <c r="B5" s="98">
        <v>228</v>
      </c>
      <c r="C5" s="98">
        <v>263</v>
      </c>
      <c r="D5" s="98">
        <v>246</v>
      </c>
      <c r="E5" s="98">
        <v>274</v>
      </c>
      <c r="F5" s="98">
        <v>260</v>
      </c>
      <c r="G5" s="98">
        <v>226</v>
      </c>
      <c r="H5" s="98">
        <v>197</v>
      </c>
      <c r="I5" s="98">
        <v>199</v>
      </c>
      <c r="J5" s="98">
        <v>243</v>
      </c>
      <c r="K5" s="28">
        <v>177</v>
      </c>
      <c r="L5" s="98">
        <v>151</v>
      </c>
      <c r="M5" s="387"/>
    </row>
    <row r="6" spans="1:26" ht="15.75" customHeight="1" x14ac:dyDescent="0.25">
      <c r="A6" s="96" t="s">
        <v>258</v>
      </c>
      <c r="B6" s="97">
        <v>307</v>
      </c>
      <c r="C6" s="97">
        <v>285</v>
      </c>
      <c r="D6" s="97">
        <v>364</v>
      </c>
      <c r="E6" s="97">
        <v>277</v>
      </c>
      <c r="F6" s="97">
        <v>318</v>
      </c>
      <c r="G6" s="97">
        <v>267</v>
      </c>
      <c r="H6" s="97">
        <v>246</v>
      </c>
      <c r="I6" s="97">
        <v>181</v>
      </c>
      <c r="J6" s="97">
        <v>214</v>
      </c>
      <c r="K6" s="27">
        <v>161</v>
      </c>
      <c r="L6" s="97">
        <v>137</v>
      </c>
      <c r="M6" s="387"/>
    </row>
    <row r="7" spans="1:26" ht="15.75" customHeight="1" x14ac:dyDescent="0.25">
      <c r="A7" s="100" t="s">
        <v>259</v>
      </c>
      <c r="B7" s="98">
        <v>178</v>
      </c>
      <c r="C7" s="98">
        <v>153</v>
      </c>
      <c r="D7" s="98">
        <v>197</v>
      </c>
      <c r="E7" s="98">
        <v>173</v>
      </c>
      <c r="F7" s="98">
        <v>191</v>
      </c>
      <c r="G7" s="98">
        <v>226</v>
      </c>
      <c r="H7" s="98">
        <v>218</v>
      </c>
      <c r="I7" s="98">
        <v>214</v>
      </c>
      <c r="J7" s="98">
        <v>240</v>
      </c>
      <c r="K7" s="28">
        <v>174</v>
      </c>
      <c r="L7" s="98">
        <v>172</v>
      </c>
      <c r="M7" s="387"/>
    </row>
    <row r="8" spans="1:26" ht="15.75" customHeight="1" x14ac:dyDescent="0.25">
      <c r="A8" s="96" t="s">
        <v>4</v>
      </c>
      <c r="B8" s="97">
        <v>31</v>
      </c>
      <c r="C8" s="97">
        <v>34</v>
      </c>
      <c r="D8" s="97">
        <v>25</v>
      </c>
      <c r="E8" s="97">
        <v>23</v>
      </c>
      <c r="F8" s="97">
        <v>28</v>
      </c>
      <c r="G8" s="97">
        <v>26</v>
      </c>
      <c r="H8" s="97">
        <v>21</v>
      </c>
      <c r="I8" s="97">
        <v>24</v>
      </c>
      <c r="J8" s="97">
        <v>18</v>
      </c>
      <c r="K8" s="27">
        <v>13</v>
      </c>
      <c r="L8" s="97">
        <v>16</v>
      </c>
      <c r="M8" s="387"/>
    </row>
    <row r="9" spans="1:26" ht="15.75" customHeight="1" x14ac:dyDescent="0.25">
      <c r="A9" s="100" t="s">
        <v>22</v>
      </c>
      <c r="B9" s="98">
        <v>157</v>
      </c>
      <c r="C9" s="98">
        <v>170</v>
      </c>
      <c r="D9" s="98">
        <v>175</v>
      </c>
      <c r="E9" s="98">
        <v>164</v>
      </c>
      <c r="F9" s="98">
        <v>161</v>
      </c>
      <c r="G9" s="98">
        <v>196</v>
      </c>
      <c r="H9" s="98">
        <v>180</v>
      </c>
      <c r="I9" s="98">
        <v>177</v>
      </c>
      <c r="J9" s="98">
        <v>242</v>
      </c>
      <c r="K9" s="28">
        <v>269</v>
      </c>
      <c r="L9" s="98">
        <v>181</v>
      </c>
      <c r="M9" s="387"/>
    </row>
    <row r="10" spans="1:26" ht="15.75" customHeight="1" x14ac:dyDescent="0.25">
      <c r="A10" s="93" t="s">
        <v>66</v>
      </c>
      <c r="B10" s="95">
        <v>1174</v>
      </c>
      <c r="C10" s="95">
        <v>1133</v>
      </c>
      <c r="D10" s="95">
        <v>1292</v>
      </c>
      <c r="E10" s="95">
        <v>1237</v>
      </c>
      <c r="F10" s="95">
        <v>1248</v>
      </c>
      <c r="G10" s="95">
        <v>1237</v>
      </c>
      <c r="H10" s="95">
        <v>1303</v>
      </c>
      <c r="I10" s="95">
        <v>1175</v>
      </c>
      <c r="J10" s="95">
        <v>1310</v>
      </c>
      <c r="K10" s="95">
        <v>1238</v>
      </c>
      <c r="L10" s="95">
        <v>978</v>
      </c>
    </row>
    <row r="11" spans="1:26" x14ac:dyDescent="0.25">
      <c r="A11" s="70"/>
      <c r="B11" s="70"/>
      <c r="C11" s="70"/>
      <c r="D11" s="70"/>
      <c r="E11" s="70"/>
      <c r="F11" s="70"/>
      <c r="G11" s="70"/>
      <c r="H11" s="70"/>
      <c r="I11" s="70"/>
      <c r="J11" s="9"/>
      <c r="K11" s="9"/>
      <c r="L11" s="9"/>
      <c r="M11" s="70"/>
      <c r="N11" s="40"/>
      <c r="O11" s="9"/>
      <c r="P11" s="9"/>
      <c r="Q11" s="9"/>
      <c r="R11" s="9"/>
      <c r="S11" s="9"/>
      <c r="T11" s="9"/>
    </row>
    <row r="12" spans="1:26" x14ac:dyDescent="0.25">
      <c r="A12" s="384"/>
      <c r="B12" s="191">
        <v>2016</v>
      </c>
      <c r="C12" s="191">
        <v>2017</v>
      </c>
      <c r="D12" s="191">
        <v>2018</v>
      </c>
      <c r="E12" s="191">
        <v>2019</v>
      </c>
      <c r="F12" s="191">
        <v>2020</v>
      </c>
      <c r="G12" s="191">
        <v>2021</v>
      </c>
      <c r="H12" s="191">
        <v>2022</v>
      </c>
      <c r="I12" s="191">
        <v>2023</v>
      </c>
      <c r="J12" s="191">
        <v>2024</v>
      </c>
      <c r="K12" s="191">
        <v>2025</v>
      </c>
    </row>
    <row r="13" spans="1:26" ht="15.75" customHeight="1" x14ac:dyDescent="0.25">
      <c r="A13" s="96" t="s">
        <v>256</v>
      </c>
      <c r="B13" s="193">
        <v>328</v>
      </c>
      <c r="C13" s="97">
        <v>304</v>
      </c>
      <c r="D13" s="97">
        <v>284</v>
      </c>
      <c r="E13" s="97">
        <v>343</v>
      </c>
      <c r="F13" s="97">
        <v>296</v>
      </c>
      <c r="G13" s="97">
        <v>253</v>
      </c>
      <c r="H13" s="97">
        <v>194</v>
      </c>
      <c r="I13" s="97">
        <v>249</v>
      </c>
      <c r="J13" s="97">
        <v>287</v>
      </c>
      <c r="K13" s="97">
        <v>195</v>
      </c>
      <c r="L13" s="291"/>
      <c r="M13" s="387"/>
    </row>
    <row r="14" spans="1:26" ht="15.75" customHeight="1" x14ac:dyDescent="0.25">
      <c r="A14" s="100" t="s">
        <v>257</v>
      </c>
      <c r="B14" s="194">
        <v>164</v>
      </c>
      <c r="C14" s="98">
        <v>201</v>
      </c>
      <c r="D14" s="98">
        <v>185</v>
      </c>
      <c r="E14" s="98">
        <v>164</v>
      </c>
      <c r="F14" s="98">
        <v>163</v>
      </c>
      <c r="G14" s="98">
        <v>152</v>
      </c>
      <c r="H14" s="98">
        <v>119</v>
      </c>
      <c r="I14" s="98">
        <v>110</v>
      </c>
      <c r="J14" s="98">
        <v>130</v>
      </c>
      <c r="K14" s="98">
        <v>132</v>
      </c>
      <c r="L14" s="291"/>
      <c r="M14" s="387"/>
    </row>
    <row r="15" spans="1:26" ht="15.75" customHeight="1" x14ac:dyDescent="0.25">
      <c r="A15" s="96" t="s">
        <v>258</v>
      </c>
      <c r="B15" s="193">
        <v>136</v>
      </c>
      <c r="C15" s="97">
        <v>131</v>
      </c>
      <c r="D15" s="97">
        <v>129</v>
      </c>
      <c r="E15" s="97">
        <v>100</v>
      </c>
      <c r="F15" s="97">
        <v>122</v>
      </c>
      <c r="G15" s="97">
        <v>109</v>
      </c>
      <c r="H15" s="97">
        <v>92</v>
      </c>
      <c r="I15" s="97">
        <v>80</v>
      </c>
      <c r="J15" s="97">
        <v>79</v>
      </c>
      <c r="K15" s="97">
        <v>95</v>
      </c>
      <c r="L15" s="291"/>
      <c r="M15" s="387"/>
    </row>
    <row r="16" spans="1:26" ht="15.75" customHeight="1" x14ac:dyDescent="0.25">
      <c r="A16" s="100" t="s">
        <v>259</v>
      </c>
      <c r="B16" s="194">
        <v>213</v>
      </c>
      <c r="C16" s="98">
        <v>199</v>
      </c>
      <c r="D16" s="98">
        <v>165</v>
      </c>
      <c r="E16" s="98">
        <v>151</v>
      </c>
      <c r="F16" s="98">
        <v>170</v>
      </c>
      <c r="G16" s="98">
        <v>187</v>
      </c>
      <c r="H16" s="98">
        <v>122</v>
      </c>
      <c r="I16" s="98">
        <v>109</v>
      </c>
      <c r="J16" s="98">
        <v>114</v>
      </c>
      <c r="K16" s="98">
        <v>138</v>
      </c>
      <c r="L16" s="291"/>
      <c r="M16" s="387"/>
    </row>
    <row r="17" spans="1:24" ht="15.75" customHeight="1" x14ac:dyDescent="0.25">
      <c r="A17" s="96" t="s">
        <v>4</v>
      </c>
      <c r="B17" s="193">
        <v>13</v>
      </c>
      <c r="C17" s="97">
        <v>17</v>
      </c>
      <c r="D17" s="97">
        <v>15</v>
      </c>
      <c r="E17" s="97">
        <v>22</v>
      </c>
      <c r="F17" s="97">
        <v>18</v>
      </c>
      <c r="G17" s="97">
        <v>12</v>
      </c>
      <c r="H17" s="97">
        <v>10</v>
      </c>
      <c r="I17" s="97">
        <v>20</v>
      </c>
      <c r="J17" s="97">
        <v>15</v>
      </c>
      <c r="K17" s="97">
        <v>20</v>
      </c>
      <c r="L17" s="291"/>
      <c r="M17" s="387"/>
    </row>
    <row r="18" spans="1:24" ht="15.75" customHeight="1" x14ac:dyDescent="0.25">
      <c r="A18" s="100" t="s">
        <v>22</v>
      </c>
      <c r="B18" s="194">
        <v>173</v>
      </c>
      <c r="C18" s="98">
        <v>176</v>
      </c>
      <c r="D18" s="98">
        <v>146</v>
      </c>
      <c r="E18" s="98">
        <v>161</v>
      </c>
      <c r="F18" s="98">
        <v>178</v>
      </c>
      <c r="G18" s="98">
        <v>158</v>
      </c>
      <c r="H18" s="98">
        <v>139</v>
      </c>
      <c r="I18" s="98">
        <v>253</v>
      </c>
      <c r="J18" s="98">
        <v>262</v>
      </c>
      <c r="K18" s="98">
        <v>245</v>
      </c>
      <c r="L18" s="291"/>
      <c r="M18" s="387"/>
    </row>
    <row r="19" spans="1:24" ht="15.75" customHeight="1" x14ac:dyDescent="0.25">
      <c r="A19" s="93" t="s">
        <v>66</v>
      </c>
      <c r="B19" s="95">
        <v>1027</v>
      </c>
      <c r="C19" s="95">
        <v>1028</v>
      </c>
      <c r="D19" s="95">
        <v>924</v>
      </c>
      <c r="E19" s="95">
        <v>941</v>
      </c>
      <c r="F19" s="95">
        <v>947</v>
      </c>
      <c r="G19" s="95">
        <v>871</v>
      </c>
      <c r="H19" s="95">
        <v>676</v>
      </c>
      <c r="I19" s="95">
        <v>821</v>
      </c>
      <c r="J19" s="95">
        <v>887</v>
      </c>
      <c r="K19" s="95">
        <v>825</v>
      </c>
      <c r="L19" s="291"/>
    </row>
    <row r="20" spans="1:24" x14ac:dyDescent="0.25">
      <c r="A20" s="83" t="s">
        <v>52</v>
      </c>
      <c r="B20" s="70"/>
      <c r="C20" s="70"/>
      <c r="D20" s="70"/>
      <c r="E20" s="70"/>
      <c r="F20" s="70"/>
      <c r="G20" s="70"/>
      <c r="H20" s="70"/>
      <c r="I20" s="70"/>
      <c r="J20" s="70"/>
      <c r="K20" s="70"/>
      <c r="L20" s="70"/>
      <c r="M20" s="70"/>
      <c r="N20" s="70"/>
      <c r="O20" s="40"/>
      <c r="V20" s="278"/>
      <c r="W20" s="278"/>
      <c r="X20" s="278"/>
    </row>
    <row r="21" spans="1:24" x14ac:dyDescent="0.25">
      <c r="A21" s="10"/>
    </row>
    <row r="22" spans="1:24" ht="15.6" x14ac:dyDescent="0.3">
      <c r="A22" s="142" t="s">
        <v>534</v>
      </c>
    </row>
  </sheetData>
  <hyperlinks>
    <hyperlink ref="M1" location="Contents!A1" display="Return to contents" xr:uid="{00000000-0004-0000-1C00-000000000000}"/>
  </hyperlinks>
  <pageMargins left="0.7" right="0.7" top="0.75" bottom="0.75" header="0.3" footer="0.3"/>
  <pageSetup paperSize="9" scale="7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9">
    <pageSetUpPr fitToPage="1"/>
  </sheetPr>
  <dimension ref="A1:K20"/>
  <sheetViews>
    <sheetView showGridLines="0" zoomScale="110" zoomScaleNormal="110" workbookViewId="0"/>
  </sheetViews>
  <sheetFormatPr defaultRowHeight="13.2" x14ac:dyDescent="0.25"/>
  <cols>
    <col min="1" max="1" width="45.44140625" customWidth="1"/>
    <col min="2" max="8" width="9.5546875" customWidth="1"/>
  </cols>
  <sheetData>
    <row r="1" spans="1:11" ht="15" customHeight="1" x14ac:dyDescent="0.25">
      <c r="A1" s="693" t="s">
        <v>613</v>
      </c>
      <c r="B1" s="685"/>
      <c r="C1" s="685"/>
      <c r="D1" s="685"/>
      <c r="E1" s="685"/>
      <c r="F1" s="107"/>
      <c r="G1" s="107"/>
      <c r="H1" s="108"/>
      <c r="I1" s="103"/>
      <c r="K1" s="31" t="s">
        <v>81</v>
      </c>
    </row>
    <row r="2" spans="1:11" x14ac:dyDescent="0.25">
      <c r="A2" s="40"/>
      <c r="B2" s="40"/>
      <c r="C2" s="40"/>
      <c r="D2" s="40"/>
      <c r="E2" s="40"/>
      <c r="F2" s="40"/>
      <c r="H2" s="40"/>
      <c r="J2" s="104" t="s">
        <v>128</v>
      </c>
    </row>
    <row r="3" spans="1:11" x14ac:dyDescent="0.25">
      <c r="A3" s="265"/>
      <c r="B3" s="165">
        <v>2008</v>
      </c>
      <c r="C3" s="165">
        <v>2009</v>
      </c>
      <c r="D3" s="165">
        <v>2010</v>
      </c>
      <c r="E3" s="165">
        <v>2011</v>
      </c>
      <c r="F3" s="165">
        <v>2012</v>
      </c>
      <c r="G3" s="165">
        <v>2013</v>
      </c>
      <c r="H3" s="165" t="s">
        <v>129</v>
      </c>
      <c r="I3" s="165">
        <v>2015</v>
      </c>
      <c r="J3" s="165">
        <v>2016</v>
      </c>
    </row>
    <row r="4" spans="1:11" x14ac:dyDescent="0.25">
      <c r="A4" s="162" t="s">
        <v>130</v>
      </c>
      <c r="B4" s="4">
        <v>5</v>
      </c>
      <c r="C4" s="4">
        <v>6</v>
      </c>
      <c r="D4" s="4">
        <v>5</v>
      </c>
      <c r="E4" s="4">
        <v>6</v>
      </c>
      <c r="F4" s="4">
        <v>6</v>
      </c>
      <c r="G4" s="4">
        <v>7</v>
      </c>
      <c r="H4" s="4">
        <v>3</v>
      </c>
      <c r="I4" s="4">
        <v>2</v>
      </c>
      <c r="J4" s="11">
        <v>2</v>
      </c>
    </row>
    <row r="5" spans="1:11" x14ac:dyDescent="0.25">
      <c r="A5" s="106" t="s">
        <v>131</v>
      </c>
      <c r="B5" s="17">
        <v>55.555555555555557</v>
      </c>
      <c r="C5" s="17">
        <v>60</v>
      </c>
      <c r="D5" s="17">
        <v>50</v>
      </c>
      <c r="E5" s="17">
        <v>60</v>
      </c>
      <c r="F5" s="17">
        <v>60</v>
      </c>
      <c r="G5" s="17">
        <v>70</v>
      </c>
      <c r="H5" s="17">
        <v>33.333329999999997</v>
      </c>
      <c r="I5" s="17">
        <v>22</v>
      </c>
      <c r="J5" s="17">
        <v>22</v>
      </c>
    </row>
    <row r="6" spans="1:11" x14ac:dyDescent="0.25">
      <c r="A6" s="105" t="s">
        <v>132</v>
      </c>
      <c r="B6" s="24">
        <v>9</v>
      </c>
      <c r="C6" s="24">
        <v>10</v>
      </c>
      <c r="D6" s="24">
        <v>10</v>
      </c>
      <c r="E6" s="24">
        <v>10</v>
      </c>
      <c r="F6" s="24">
        <v>10</v>
      </c>
      <c r="G6" s="24">
        <v>10</v>
      </c>
      <c r="H6" s="18">
        <v>9</v>
      </c>
      <c r="I6" s="18">
        <v>9</v>
      </c>
      <c r="J6" s="18">
        <v>9</v>
      </c>
    </row>
    <row r="7" spans="1:11" x14ac:dyDescent="0.25">
      <c r="A7" s="152"/>
      <c r="B7" s="502"/>
      <c r="C7" s="502"/>
      <c r="D7" s="502"/>
      <c r="E7" s="502"/>
      <c r="F7" s="502"/>
      <c r="G7" s="502"/>
      <c r="H7" s="504"/>
      <c r="I7" s="504"/>
    </row>
    <row r="8" spans="1:11" x14ac:dyDescent="0.25">
      <c r="A8" s="265"/>
      <c r="B8" s="165">
        <v>2017</v>
      </c>
      <c r="C8" s="165">
        <v>2018</v>
      </c>
      <c r="D8" s="165">
        <v>2019</v>
      </c>
      <c r="E8" s="165">
        <v>2020</v>
      </c>
      <c r="F8" s="165">
        <v>2021</v>
      </c>
      <c r="G8" s="165">
        <v>2022</v>
      </c>
      <c r="H8" s="165">
        <v>2023</v>
      </c>
      <c r="I8" s="165">
        <v>2024</v>
      </c>
      <c r="J8" s="165">
        <v>2025</v>
      </c>
    </row>
    <row r="9" spans="1:11" x14ac:dyDescent="0.25">
      <c r="A9" s="162" t="s">
        <v>130</v>
      </c>
      <c r="B9" s="102">
        <v>3</v>
      </c>
      <c r="C9" s="102">
        <v>2</v>
      </c>
      <c r="D9" s="102">
        <v>2</v>
      </c>
      <c r="E9" s="102">
        <v>3</v>
      </c>
      <c r="F9" s="102">
        <v>5</v>
      </c>
      <c r="G9" s="4">
        <v>2</v>
      </c>
      <c r="H9" s="4">
        <v>1</v>
      </c>
      <c r="I9" s="4">
        <v>4</v>
      </c>
      <c r="J9" s="4">
        <v>3</v>
      </c>
    </row>
    <row r="10" spans="1:11" x14ac:dyDescent="0.25">
      <c r="A10" s="106" t="s">
        <v>131</v>
      </c>
      <c r="B10" s="101">
        <v>33</v>
      </c>
      <c r="C10" s="101">
        <v>22</v>
      </c>
      <c r="D10" s="101">
        <v>22</v>
      </c>
      <c r="E10" s="101">
        <v>33</v>
      </c>
      <c r="F10" s="101">
        <v>56</v>
      </c>
      <c r="G10" s="17">
        <v>22</v>
      </c>
      <c r="H10" s="17">
        <v>11</v>
      </c>
      <c r="I10" s="17">
        <v>44</v>
      </c>
      <c r="J10" s="17">
        <v>33</v>
      </c>
    </row>
    <row r="11" spans="1:11" x14ac:dyDescent="0.25">
      <c r="A11" s="105" t="s">
        <v>132</v>
      </c>
      <c r="B11" s="81">
        <v>9</v>
      </c>
      <c r="C11" s="81">
        <v>9</v>
      </c>
      <c r="D11" s="81">
        <v>9</v>
      </c>
      <c r="E11" s="81">
        <v>9</v>
      </c>
      <c r="F11" s="81">
        <v>9</v>
      </c>
      <c r="G11" s="18">
        <v>9</v>
      </c>
      <c r="H11" s="18">
        <v>9</v>
      </c>
      <c r="I11" s="18">
        <v>9</v>
      </c>
      <c r="J11" s="18">
        <v>9</v>
      </c>
    </row>
    <row r="12" spans="1:11" x14ac:dyDescent="0.25">
      <c r="A12" s="83" t="s">
        <v>210</v>
      </c>
      <c r="B12" s="40"/>
      <c r="C12" s="40"/>
      <c r="D12" s="40"/>
      <c r="E12" s="40"/>
      <c r="F12" s="40"/>
      <c r="G12" s="40"/>
      <c r="H12" s="40"/>
      <c r="I12" s="40"/>
    </row>
    <row r="13" spans="1:11" x14ac:dyDescent="0.25">
      <c r="A13" s="83"/>
      <c r="B13" s="40"/>
      <c r="C13" s="40"/>
      <c r="D13" s="40"/>
      <c r="E13" s="40"/>
      <c r="F13" s="40"/>
      <c r="G13" s="40"/>
      <c r="H13" s="40"/>
      <c r="I13" s="40"/>
    </row>
    <row r="14" spans="1:11" ht="12.75" customHeight="1" x14ac:dyDescent="0.25">
      <c r="A14" s="729" t="s">
        <v>181</v>
      </c>
      <c r="B14" s="729"/>
      <c r="C14" s="729"/>
      <c r="D14" s="729"/>
      <c r="E14" s="729"/>
      <c r="F14" s="729"/>
      <c r="G14" s="729"/>
      <c r="H14" s="729"/>
      <c r="I14" s="729"/>
    </row>
    <row r="15" spans="1:11" x14ac:dyDescent="0.25">
      <c r="A15" s="729" t="s">
        <v>599</v>
      </c>
      <c r="B15" s="729"/>
      <c r="C15" s="729"/>
      <c r="D15" s="729"/>
      <c r="E15" s="729"/>
      <c r="F15" s="729"/>
      <c r="G15" s="729"/>
      <c r="H15" s="729"/>
      <c r="I15" s="729"/>
    </row>
    <row r="16" spans="1:11" ht="4.8" customHeight="1" x14ac:dyDescent="0.25">
      <c r="A16" s="450"/>
      <c r="B16" s="450"/>
      <c r="C16" s="450"/>
      <c r="D16" s="450"/>
      <c r="E16" s="450"/>
      <c r="F16" s="450"/>
      <c r="G16" s="450"/>
      <c r="H16" s="450"/>
      <c r="I16" s="450"/>
    </row>
    <row r="17" spans="1:10" ht="24.75" customHeight="1" x14ac:dyDescent="0.25">
      <c r="A17" s="729" t="s">
        <v>597</v>
      </c>
      <c r="B17" s="729"/>
      <c r="C17" s="729"/>
      <c r="D17" s="729"/>
      <c r="E17" s="729"/>
      <c r="F17" s="729"/>
      <c r="G17" s="729"/>
      <c r="H17" s="729"/>
      <c r="I17" s="729"/>
      <c r="J17" s="450"/>
    </row>
    <row r="20" spans="1:10" ht="15.6" x14ac:dyDescent="0.25">
      <c r="A20" s="730" t="s">
        <v>487</v>
      </c>
      <c r="B20" s="730"/>
      <c r="C20" s="730"/>
      <c r="D20" s="730"/>
      <c r="E20" s="730"/>
    </row>
  </sheetData>
  <mergeCells count="4">
    <mergeCell ref="A14:I14"/>
    <mergeCell ref="A20:E20"/>
    <mergeCell ref="A17:I17"/>
    <mergeCell ref="A15:I15"/>
  </mergeCells>
  <hyperlinks>
    <hyperlink ref="K1" location="Contents!A1" display="Return to contents" xr:uid="{00000000-0004-0000-1D00-000000000000}"/>
  </hyperlinks>
  <pageMargins left="0.7" right="0.7" top="0.75" bottom="0.75" header="0.3" footer="0.3"/>
  <pageSetup paperSize="9" scale="78" orientation="landscape"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pageSetUpPr fitToPage="1"/>
  </sheetPr>
  <dimension ref="A1:T19"/>
  <sheetViews>
    <sheetView showGridLines="0" zoomScale="120" zoomScaleNormal="120" workbookViewId="0"/>
  </sheetViews>
  <sheetFormatPr defaultRowHeight="13.2" x14ac:dyDescent="0.25"/>
  <cols>
    <col min="1" max="1" width="21.5546875" customWidth="1"/>
    <col min="2" max="2" width="8.77734375" customWidth="1"/>
    <col min="3" max="5" width="9.44140625" customWidth="1"/>
  </cols>
  <sheetData>
    <row r="1" spans="1:20" ht="15.75" customHeight="1" x14ac:dyDescent="0.25">
      <c r="A1" s="694" t="s">
        <v>615</v>
      </c>
      <c r="B1" s="686"/>
      <c r="C1" s="686"/>
      <c r="D1" s="686"/>
      <c r="E1" s="686"/>
      <c r="F1" s="686"/>
      <c r="G1" s="686"/>
      <c r="H1" s="686"/>
      <c r="I1" s="686"/>
      <c r="J1" s="686"/>
      <c r="K1" s="686"/>
      <c r="L1" s="686"/>
      <c r="M1" s="686"/>
      <c r="N1" s="686"/>
      <c r="O1" s="686"/>
      <c r="P1" s="686"/>
      <c r="Q1" s="686"/>
      <c r="R1" s="686"/>
      <c r="T1" s="31" t="s">
        <v>81</v>
      </c>
    </row>
    <row r="2" spans="1:20" ht="15" customHeight="1" thickBot="1" x14ac:dyDescent="0.3">
      <c r="A2" s="109"/>
      <c r="B2" s="109"/>
      <c r="C2" s="109"/>
      <c r="D2" s="109"/>
      <c r="E2" s="109"/>
      <c r="F2" s="109"/>
      <c r="G2" s="109"/>
      <c r="H2" s="109"/>
      <c r="I2" s="109"/>
      <c r="J2" s="109"/>
      <c r="K2" s="109"/>
      <c r="L2" s="109"/>
      <c r="M2" s="40"/>
    </row>
    <row r="3" spans="1:20" ht="13.8" thickBot="1" x14ac:dyDescent="0.3">
      <c r="A3" s="167" t="s">
        <v>135</v>
      </c>
      <c r="B3" s="167">
        <v>2025</v>
      </c>
      <c r="C3" s="167">
        <v>2024</v>
      </c>
      <c r="D3" s="167">
        <v>2023</v>
      </c>
      <c r="E3" s="167">
        <v>2022</v>
      </c>
      <c r="F3" s="167">
        <v>2021</v>
      </c>
      <c r="G3" s="167">
        <v>2020</v>
      </c>
      <c r="H3" s="167">
        <v>2019</v>
      </c>
      <c r="I3" s="167">
        <v>2018</v>
      </c>
      <c r="J3" s="167">
        <v>2017</v>
      </c>
      <c r="K3" s="167">
        <v>2016</v>
      </c>
      <c r="L3" s="167">
        <v>2015</v>
      </c>
      <c r="M3" s="695">
        <v>2014</v>
      </c>
      <c r="N3" s="695">
        <v>2013</v>
      </c>
      <c r="O3" s="167">
        <v>2012</v>
      </c>
      <c r="P3" s="167">
        <v>2011</v>
      </c>
      <c r="Q3" s="695">
        <v>2010</v>
      </c>
      <c r="R3" s="167">
        <v>2009</v>
      </c>
      <c r="S3" s="167">
        <v>2008</v>
      </c>
    </row>
    <row r="4" spans="1:20" ht="13.8" thickBot="1" x14ac:dyDescent="0.3">
      <c r="A4" s="110" t="s">
        <v>136</v>
      </c>
      <c r="B4" s="110"/>
      <c r="C4" s="208"/>
      <c r="D4" s="110"/>
      <c r="E4" s="110"/>
      <c r="F4" s="208"/>
      <c r="G4" s="110"/>
      <c r="H4" s="110"/>
      <c r="I4" s="110"/>
      <c r="J4" s="110"/>
      <c r="K4" s="110"/>
      <c r="L4" s="208"/>
      <c r="M4" s="110"/>
      <c r="N4" s="197"/>
      <c r="O4" s="198"/>
      <c r="P4" s="199"/>
      <c r="Q4" s="200"/>
      <c r="R4" s="201"/>
      <c r="S4" s="201"/>
    </row>
    <row r="5" spans="1:20" ht="13.8" thickBot="1" x14ac:dyDescent="0.3">
      <c r="A5" s="110" t="s">
        <v>137</v>
      </c>
      <c r="B5" s="110"/>
      <c r="C5" s="110"/>
      <c r="D5" s="110"/>
      <c r="E5" s="110"/>
      <c r="F5" s="110"/>
      <c r="G5" s="110"/>
      <c r="H5" s="110"/>
      <c r="I5" s="110"/>
      <c r="J5" s="110"/>
      <c r="K5" s="110"/>
      <c r="L5" s="110"/>
      <c r="M5" s="110"/>
      <c r="N5" s="202"/>
      <c r="O5" s="203"/>
      <c r="P5" s="204"/>
      <c r="Q5" s="205"/>
      <c r="R5" s="204"/>
      <c r="S5" s="204"/>
    </row>
    <row r="6" spans="1:20" ht="13.8" thickBot="1" x14ac:dyDescent="0.3">
      <c r="A6" s="110" t="s">
        <v>138</v>
      </c>
      <c r="B6" s="208"/>
      <c r="C6" s="208"/>
      <c r="D6" s="208"/>
      <c r="E6" s="208"/>
      <c r="F6" s="206"/>
      <c r="G6" s="206"/>
      <c r="H6" s="206"/>
      <c r="I6" s="208"/>
      <c r="J6" s="206"/>
      <c r="K6" s="203"/>
      <c r="L6" s="197"/>
      <c r="M6" s="197"/>
      <c r="N6" s="202"/>
      <c r="O6" s="203"/>
      <c r="P6" s="203"/>
      <c r="Q6" s="202"/>
      <c r="R6" s="203"/>
      <c r="S6" s="203"/>
    </row>
    <row r="7" spans="1:20" ht="13.8" thickBot="1" x14ac:dyDescent="0.3">
      <c r="A7" s="110" t="s">
        <v>139</v>
      </c>
      <c r="B7" s="264"/>
      <c r="C7" s="264"/>
      <c r="D7" s="264"/>
      <c r="E7" s="264"/>
      <c r="F7" s="264"/>
      <c r="G7" s="264"/>
      <c r="H7" s="264"/>
      <c r="I7" s="284"/>
      <c r="J7" s="284"/>
      <c r="K7" s="207"/>
      <c r="L7" s="207"/>
      <c r="M7" s="207"/>
      <c r="N7" s="202"/>
      <c r="O7" s="203"/>
      <c r="P7" s="203"/>
      <c r="Q7" s="202"/>
      <c r="R7" s="203"/>
      <c r="S7" s="203"/>
    </row>
    <row r="8" spans="1:20" ht="13.8" thickBot="1" x14ac:dyDescent="0.3">
      <c r="A8" s="110" t="s">
        <v>140</v>
      </c>
      <c r="B8" s="110"/>
      <c r="C8" s="208"/>
      <c r="D8" s="110"/>
      <c r="E8" s="208"/>
      <c r="F8" s="208"/>
      <c r="G8" s="208"/>
      <c r="H8" s="208"/>
      <c r="I8" s="110"/>
      <c r="J8" s="208"/>
      <c r="K8" s="203"/>
      <c r="L8" s="209"/>
      <c r="M8" s="197"/>
      <c r="N8" s="202"/>
      <c r="O8" s="210"/>
      <c r="P8" s="203"/>
      <c r="Q8" s="202"/>
      <c r="R8" s="203"/>
      <c r="S8" s="203"/>
    </row>
    <row r="9" spans="1:20" ht="13.8" thickBot="1" x14ac:dyDescent="0.3">
      <c r="A9" s="110" t="s">
        <v>111</v>
      </c>
      <c r="B9" s="208"/>
      <c r="C9" s="208"/>
      <c r="D9" s="110"/>
      <c r="E9" s="110"/>
      <c r="F9" s="208"/>
      <c r="G9" s="208"/>
      <c r="H9" s="110"/>
      <c r="I9" s="110"/>
      <c r="J9" s="110"/>
      <c r="K9" s="110"/>
      <c r="L9" s="110"/>
      <c r="M9" s="110"/>
      <c r="N9" s="202"/>
      <c r="O9" s="203"/>
      <c r="P9" s="204"/>
      <c r="Q9" s="202"/>
      <c r="R9" s="204"/>
      <c r="S9" s="203"/>
    </row>
    <row r="10" spans="1:20" ht="13.8" thickBot="1" x14ac:dyDescent="0.3">
      <c r="A10" s="110" t="s">
        <v>109</v>
      </c>
      <c r="B10" s="110"/>
      <c r="C10" s="110"/>
      <c r="D10" s="110"/>
      <c r="E10" s="110"/>
      <c r="F10" s="110"/>
      <c r="G10" s="110"/>
      <c r="H10" s="110"/>
      <c r="I10" s="110"/>
      <c r="J10" s="110"/>
      <c r="K10" s="110"/>
      <c r="L10" s="110"/>
      <c r="M10" s="110"/>
      <c r="N10" s="205"/>
      <c r="O10" s="204"/>
      <c r="P10" s="204"/>
      <c r="Q10" s="205"/>
      <c r="R10" s="204"/>
      <c r="S10" s="210"/>
    </row>
    <row r="11" spans="1:20" ht="13.8" thickBot="1" x14ac:dyDescent="0.3">
      <c r="A11" s="110" t="s">
        <v>141</v>
      </c>
      <c r="B11" s="110"/>
      <c r="C11" s="110"/>
      <c r="D11" s="110"/>
      <c r="E11" s="110"/>
      <c r="F11" s="110"/>
      <c r="G11" s="110"/>
      <c r="H11" s="110"/>
      <c r="I11" s="110"/>
      <c r="J11" s="110"/>
      <c r="K11" s="110"/>
      <c r="L11" s="110"/>
      <c r="M11" s="110"/>
      <c r="N11" s="205"/>
      <c r="O11" s="204"/>
      <c r="P11" s="204"/>
      <c r="Q11" s="202"/>
      <c r="R11" s="204"/>
      <c r="S11" s="204"/>
    </row>
    <row r="12" spans="1:20" ht="13.8" thickBot="1" x14ac:dyDescent="0.3">
      <c r="A12" s="110" t="s">
        <v>142</v>
      </c>
      <c r="B12" s="110"/>
      <c r="C12" s="110"/>
      <c r="D12" s="110"/>
      <c r="E12" s="110"/>
      <c r="F12" s="110"/>
      <c r="G12" s="110"/>
      <c r="H12" s="110"/>
      <c r="I12" s="110"/>
      <c r="J12" s="110"/>
      <c r="K12" s="110"/>
      <c r="L12" s="110"/>
      <c r="M12" s="110"/>
      <c r="N12" s="205"/>
      <c r="O12" s="204"/>
      <c r="P12" s="204"/>
      <c r="Q12" s="205"/>
      <c r="R12" s="204"/>
      <c r="S12" s="210"/>
    </row>
    <row r="13" spans="1:20" ht="13.8" thickBot="1" x14ac:dyDescent="0.3">
      <c r="A13" s="110" t="s">
        <v>110</v>
      </c>
      <c r="B13" s="208"/>
      <c r="C13" s="110"/>
      <c r="D13" s="110"/>
      <c r="E13" s="110"/>
      <c r="F13" s="208"/>
      <c r="G13" s="110"/>
      <c r="H13" s="110"/>
      <c r="I13" s="208"/>
      <c r="J13" s="208"/>
      <c r="K13" s="110"/>
      <c r="L13" s="293"/>
      <c r="M13" s="197"/>
      <c r="N13" s="202"/>
      <c r="O13" s="203"/>
      <c r="P13" s="203"/>
      <c r="Q13" s="211"/>
      <c r="R13" s="203"/>
      <c r="S13" s="210"/>
    </row>
    <row r="14" spans="1:20" x14ac:dyDescent="0.25">
      <c r="A14" s="83" t="s">
        <v>202</v>
      </c>
      <c r="B14" s="83"/>
      <c r="C14" s="83"/>
      <c r="D14" s="40"/>
      <c r="E14" s="40"/>
      <c r="F14" s="40"/>
      <c r="G14" s="40"/>
      <c r="H14" s="40"/>
      <c r="I14" s="40"/>
      <c r="J14" s="40"/>
      <c r="K14" s="40"/>
      <c r="L14" s="40"/>
      <c r="M14" s="40"/>
    </row>
    <row r="15" spans="1:20" x14ac:dyDescent="0.25">
      <c r="A15" s="68"/>
      <c r="B15" s="68"/>
      <c r="C15" s="68"/>
      <c r="D15" s="40"/>
      <c r="E15" s="40"/>
      <c r="F15" s="40"/>
      <c r="K15" s="40"/>
      <c r="L15" s="40"/>
      <c r="M15" s="40"/>
    </row>
    <row r="16" spans="1:20" x14ac:dyDescent="0.25">
      <c r="A16" s="505"/>
      <c r="B16" s="70" t="s">
        <v>130</v>
      </c>
      <c r="C16" s="68"/>
      <c r="D16" s="68"/>
      <c r="E16" s="68"/>
      <c r="F16" s="40"/>
      <c r="G16" s="40"/>
      <c r="H16" s="40"/>
    </row>
    <row r="17" spans="1:8" x14ac:dyDescent="0.25">
      <c r="A17" s="506"/>
      <c r="B17" s="70" t="s">
        <v>143</v>
      </c>
      <c r="C17" s="68"/>
      <c r="D17" s="68"/>
      <c r="E17" s="68"/>
      <c r="F17" s="40"/>
      <c r="G17" s="40"/>
      <c r="H17" s="40"/>
    </row>
    <row r="18" spans="1:8" x14ac:dyDescent="0.25">
      <c r="A18" s="507"/>
      <c r="B18" s="70" t="s">
        <v>144</v>
      </c>
      <c r="C18" s="8"/>
      <c r="D18" s="8"/>
      <c r="E18" s="8"/>
    </row>
    <row r="19" spans="1:8" x14ac:dyDescent="0.25">
      <c r="A19" s="8"/>
      <c r="B19" s="8"/>
      <c r="C19" s="8"/>
      <c r="D19" s="8"/>
      <c r="E19" s="8"/>
      <c r="F19" s="8"/>
    </row>
  </sheetData>
  <hyperlinks>
    <hyperlink ref="T1" location="Contents!A1" display="Return to contents" xr:uid="{00000000-0004-0000-1E00-000000000000}"/>
  </hyperlinks>
  <pageMargins left="0.7" right="0.7" top="0.75" bottom="0.75" header="0.3" footer="0.3"/>
  <pageSetup paperSize="9" scale="72" orientation="landscape"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pageSetUpPr fitToPage="1"/>
  </sheetPr>
  <dimension ref="A1:H28"/>
  <sheetViews>
    <sheetView showGridLines="0" zoomScale="85" zoomScaleNormal="85" workbookViewId="0"/>
  </sheetViews>
  <sheetFormatPr defaultColWidth="23.44140625" defaultRowHeight="13.2" x14ac:dyDescent="0.25"/>
  <cols>
    <col min="1" max="1" width="22.5546875" style="33" customWidth="1"/>
    <col min="2" max="2" width="22.5546875" bestFit="1" customWidth="1"/>
    <col min="3" max="3" width="20.5546875" customWidth="1"/>
    <col min="4" max="5" width="34.44140625" customWidth="1"/>
    <col min="6" max="6" width="41" customWidth="1"/>
  </cols>
  <sheetData>
    <row r="1" spans="1:8" ht="15.75" customHeight="1" x14ac:dyDescent="0.3">
      <c r="A1" s="696" t="s">
        <v>255</v>
      </c>
      <c r="B1" s="687"/>
      <c r="C1" s="687"/>
      <c r="D1" s="687"/>
      <c r="E1" s="687"/>
      <c r="F1" s="687"/>
      <c r="H1" s="31" t="s">
        <v>81</v>
      </c>
    </row>
    <row r="2" spans="1:8" x14ac:dyDescent="0.25">
      <c r="A2" s="79"/>
      <c r="B2" s="111"/>
      <c r="C2" s="111"/>
      <c r="D2" s="111"/>
      <c r="E2" s="111"/>
    </row>
    <row r="3" spans="1:8" ht="26.4" x14ac:dyDescent="0.25">
      <c r="A3" s="212" t="s">
        <v>491</v>
      </c>
      <c r="B3" s="213" t="s">
        <v>175</v>
      </c>
      <c r="C3" s="214" t="s">
        <v>492</v>
      </c>
      <c r="D3" s="214" t="s">
        <v>203</v>
      </c>
      <c r="E3" s="215" t="s">
        <v>147</v>
      </c>
      <c r="F3" s="214" t="s">
        <v>493</v>
      </c>
    </row>
    <row r="4" spans="1:8" ht="26.4" x14ac:dyDescent="0.25">
      <c r="A4" s="216" t="s">
        <v>596</v>
      </c>
      <c r="B4" s="377"/>
      <c r="C4" s="452" t="s">
        <v>148</v>
      </c>
      <c r="D4" s="220"/>
      <c r="E4" s="453" t="s">
        <v>149</v>
      </c>
      <c r="F4" s="453" t="s">
        <v>413</v>
      </c>
    </row>
    <row r="5" spans="1:8" ht="26.4" x14ac:dyDescent="0.3">
      <c r="A5" s="217"/>
      <c r="B5" s="378" t="s">
        <v>150</v>
      </c>
      <c r="C5" s="379" t="s">
        <v>151</v>
      </c>
      <c r="D5" s="380" t="s">
        <v>488</v>
      </c>
      <c r="E5" s="378" t="s">
        <v>216</v>
      </c>
      <c r="F5" s="218" t="s">
        <v>152</v>
      </c>
    </row>
    <row r="6" spans="1:8" ht="26.4" x14ac:dyDescent="0.25">
      <c r="A6" s="216" t="s">
        <v>112</v>
      </c>
      <c r="B6" s="377"/>
      <c r="C6" s="452" t="s">
        <v>204</v>
      </c>
      <c r="D6" s="220"/>
      <c r="E6" s="453" t="s">
        <v>292</v>
      </c>
      <c r="F6" s="454" t="s">
        <v>153</v>
      </c>
    </row>
    <row r="7" spans="1:8" ht="26.4" x14ac:dyDescent="0.3">
      <c r="A7" s="217"/>
      <c r="B7" s="378" t="s">
        <v>154</v>
      </c>
      <c r="C7" s="379" t="s">
        <v>151</v>
      </c>
      <c r="D7" s="380" t="s">
        <v>488</v>
      </c>
      <c r="E7" s="378" t="s">
        <v>216</v>
      </c>
      <c r="F7" s="218" t="s">
        <v>152</v>
      </c>
    </row>
    <row r="8" spans="1:8" ht="26.4" x14ac:dyDescent="0.25">
      <c r="A8" s="219"/>
      <c r="B8" s="378" t="s">
        <v>150</v>
      </c>
      <c r="C8" s="379" t="s">
        <v>151</v>
      </c>
      <c r="D8" s="380" t="s">
        <v>488</v>
      </c>
      <c r="E8" s="378" t="s">
        <v>216</v>
      </c>
      <c r="F8" s="218" t="s">
        <v>152</v>
      </c>
    </row>
    <row r="9" spans="1:8" x14ac:dyDescent="0.25">
      <c r="A9" s="216" t="s">
        <v>155</v>
      </c>
      <c r="B9" s="381"/>
      <c r="C9" s="452" t="s">
        <v>153</v>
      </c>
      <c r="D9" s="220"/>
      <c r="E9" s="453" t="s">
        <v>158</v>
      </c>
      <c r="F9" s="454" t="s">
        <v>153</v>
      </c>
    </row>
    <row r="10" spans="1:8" ht="26.4" x14ac:dyDescent="0.25">
      <c r="A10" s="219"/>
      <c r="B10" s="378" t="s">
        <v>156</v>
      </c>
      <c r="C10" s="379" t="s">
        <v>151</v>
      </c>
      <c r="D10" s="380" t="s">
        <v>489</v>
      </c>
      <c r="E10" s="378" t="s">
        <v>216</v>
      </c>
      <c r="F10" s="218" t="s">
        <v>152</v>
      </c>
    </row>
    <row r="11" spans="1:8" ht="52.8" x14ac:dyDescent="0.25">
      <c r="A11" s="219"/>
      <c r="B11" s="378" t="s">
        <v>156</v>
      </c>
      <c r="C11" s="379"/>
      <c r="D11" s="380"/>
      <c r="E11" s="378" t="s">
        <v>414</v>
      </c>
      <c r="F11" s="218" t="s">
        <v>172</v>
      </c>
    </row>
    <row r="12" spans="1:8" x14ac:dyDescent="0.25">
      <c r="A12" s="216" t="s">
        <v>157</v>
      </c>
      <c r="B12" s="381"/>
      <c r="C12" s="452" t="s">
        <v>204</v>
      </c>
      <c r="D12" s="382"/>
      <c r="E12" s="453" t="s">
        <v>149</v>
      </c>
      <c r="F12" s="454" t="s">
        <v>153</v>
      </c>
    </row>
    <row r="13" spans="1:8" ht="26.4" x14ac:dyDescent="0.25">
      <c r="A13" s="219"/>
      <c r="B13" s="383" t="s">
        <v>156</v>
      </c>
      <c r="C13" s="379" t="s">
        <v>151</v>
      </c>
      <c r="D13" s="380" t="s">
        <v>489</v>
      </c>
      <c r="E13" s="378" t="s">
        <v>216</v>
      </c>
      <c r="F13" s="218" t="s">
        <v>152</v>
      </c>
    </row>
    <row r="14" spans="1:8" ht="52.8" x14ac:dyDescent="0.25">
      <c r="A14" s="219"/>
      <c r="B14" s="383" t="s">
        <v>156</v>
      </c>
      <c r="C14" s="379"/>
      <c r="D14" s="380"/>
      <c r="E14" s="378" t="s">
        <v>414</v>
      </c>
      <c r="F14" s="218" t="s">
        <v>172</v>
      </c>
    </row>
    <row r="15" spans="1:8" x14ac:dyDescent="0.25">
      <c r="A15" s="216" t="s">
        <v>159</v>
      </c>
      <c r="B15" s="381"/>
      <c r="C15" s="452" t="s">
        <v>204</v>
      </c>
      <c r="D15" s="220"/>
      <c r="E15" s="453" t="s">
        <v>149</v>
      </c>
      <c r="F15" s="454" t="s">
        <v>153</v>
      </c>
    </row>
    <row r="16" spans="1:8" ht="66" x14ac:dyDescent="0.25">
      <c r="A16" s="219"/>
      <c r="B16" s="378" t="s">
        <v>160</v>
      </c>
      <c r="C16" s="379" t="s">
        <v>490</v>
      </c>
      <c r="D16" s="380" t="s">
        <v>488</v>
      </c>
      <c r="E16" s="378" t="s">
        <v>414</v>
      </c>
      <c r="F16" s="218" t="s">
        <v>172</v>
      </c>
    </row>
    <row r="17" spans="1:6" ht="26.4" x14ac:dyDescent="0.25">
      <c r="A17" s="216" t="s">
        <v>161</v>
      </c>
      <c r="B17" s="381"/>
      <c r="C17" s="452" t="s">
        <v>204</v>
      </c>
      <c r="D17" s="220"/>
      <c r="E17" s="453" t="s">
        <v>149</v>
      </c>
      <c r="F17" s="454" t="s">
        <v>153</v>
      </c>
    </row>
    <row r="18" spans="1:6" ht="26.4" x14ac:dyDescent="0.25">
      <c r="A18" s="219"/>
      <c r="B18" s="378" t="s">
        <v>162</v>
      </c>
      <c r="C18" s="379" t="s">
        <v>151</v>
      </c>
      <c r="D18" s="380" t="s">
        <v>489</v>
      </c>
      <c r="E18" s="378" t="s">
        <v>216</v>
      </c>
      <c r="F18" s="218" t="s">
        <v>205</v>
      </c>
    </row>
    <row r="19" spans="1:6" ht="26.4" x14ac:dyDescent="0.25">
      <c r="A19" s="219"/>
      <c r="B19" s="383" t="s">
        <v>163</v>
      </c>
      <c r="C19" s="379" t="s">
        <v>146</v>
      </c>
      <c r="D19" s="379"/>
      <c r="E19" s="378" t="s">
        <v>191</v>
      </c>
      <c r="F19" s="218" t="s">
        <v>164</v>
      </c>
    </row>
    <row r="20" spans="1:6" ht="39.6" x14ac:dyDescent="0.25">
      <c r="A20" s="216" t="s">
        <v>166</v>
      </c>
      <c r="B20" s="381"/>
      <c r="C20" s="452" t="s">
        <v>204</v>
      </c>
      <c r="D20" s="220"/>
      <c r="E20" s="453" t="s">
        <v>167</v>
      </c>
      <c r="F20" s="454" t="s">
        <v>153</v>
      </c>
    </row>
    <row r="21" spans="1:6" ht="26.4" x14ac:dyDescent="0.25">
      <c r="A21" s="219"/>
      <c r="B21" s="378" t="s">
        <v>165</v>
      </c>
      <c r="C21" s="379" t="s">
        <v>151</v>
      </c>
      <c r="D21" s="380" t="s">
        <v>488</v>
      </c>
      <c r="E21" s="378" t="s">
        <v>216</v>
      </c>
      <c r="F21" s="218" t="s">
        <v>205</v>
      </c>
    </row>
    <row r="22" spans="1:6" x14ac:dyDescent="0.25">
      <c r="A22" s="216" t="s">
        <v>168</v>
      </c>
      <c r="B22" s="381"/>
      <c r="C22" s="452" t="s">
        <v>153</v>
      </c>
      <c r="D22" s="220"/>
      <c r="E22" s="453" t="s">
        <v>158</v>
      </c>
      <c r="F22" s="454" t="s">
        <v>153</v>
      </c>
    </row>
    <row r="23" spans="1:6" ht="26.4" x14ac:dyDescent="0.25">
      <c r="A23" s="219"/>
      <c r="B23" s="378" t="s">
        <v>169</v>
      </c>
      <c r="C23" s="379" t="s">
        <v>151</v>
      </c>
      <c r="D23" s="380" t="s">
        <v>488</v>
      </c>
      <c r="E23" s="378" t="s">
        <v>216</v>
      </c>
      <c r="F23" s="218" t="s">
        <v>152</v>
      </c>
    </row>
    <row r="24" spans="1:6" ht="52.8" x14ac:dyDescent="0.25">
      <c r="A24" s="219"/>
      <c r="B24" s="378" t="s">
        <v>169</v>
      </c>
      <c r="C24" s="379"/>
      <c r="D24" s="380"/>
      <c r="E24" s="378" t="s">
        <v>414</v>
      </c>
      <c r="F24" s="218" t="s">
        <v>172</v>
      </c>
    </row>
    <row r="25" spans="1:6" x14ac:dyDescent="0.25">
      <c r="A25" s="216" t="s">
        <v>170</v>
      </c>
      <c r="B25" s="381"/>
      <c r="C25" s="452" t="s">
        <v>204</v>
      </c>
      <c r="D25" s="220"/>
      <c r="E25" s="453" t="s">
        <v>149</v>
      </c>
      <c r="F25" s="454" t="s">
        <v>153</v>
      </c>
    </row>
    <row r="26" spans="1:6" ht="52.8" x14ac:dyDescent="0.25">
      <c r="A26" s="219"/>
      <c r="B26" s="378" t="s">
        <v>171</v>
      </c>
      <c r="C26" s="379" t="s">
        <v>415</v>
      </c>
      <c r="D26" s="380" t="s">
        <v>488</v>
      </c>
      <c r="E26" s="378" t="s">
        <v>254</v>
      </c>
      <c r="F26" s="218" t="s">
        <v>152</v>
      </c>
    </row>
    <row r="27" spans="1:6" ht="26.4" x14ac:dyDescent="0.25">
      <c r="A27" s="216" t="s">
        <v>110</v>
      </c>
      <c r="B27" s="381"/>
      <c r="C27" s="452" t="s">
        <v>204</v>
      </c>
      <c r="D27" s="220"/>
      <c r="E27" s="453" t="s">
        <v>173</v>
      </c>
      <c r="F27" s="454" t="s">
        <v>153</v>
      </c>
    </row>
    <row r="28" spans="1:6" ht="26.4" x14ac:dyDescent="0.25">
      <c r="A28" s="219"/>
      <c r="B28" s="378" t="s">
        <v>174</v>
      </c>
      <c r="C28" s="379" t="s">
        <v>151</v>
      </c>
      <c r="D28" s="380" t="s">
        <v>489</v>
      </c>
      <c r="E28" s="378" t="s">
        <v>216</v>
      </c>
      <c r="F28" s="218" t="s">
        <v>152</v>
      </c>
    </row>
  </sheetData>
  <hyperlinks>
    <hyperlink ref="H1" location="Contents!A1" display="Return to contents" xr:uid="{D268982D-ACC9-4F2C-AC84-40515D3F8C0D}"/>
  </hyperlinks>
  <pageMargins left="0.7" right="0.7" top="0.75" bottom="0.75" header="0.3" footer="0.3"/>
  <pageSetup paperSize="9" scale="20" orientation="landscape"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6818"/>
  <sheetViews>
    <sheetView showGridLines="0" zoomScale="115" zoomScaleNormal="115" workbookViewId="0"/>
  </sheetViews>
  <sheetFormatPr defaultColWidth="9.44140625" defaultRowHeight="13.2" x14ac:dyDescent="0.25"/>
  <cols>
    <col min="1" max="1" width="11.5546875" style="33" customWidth="1"/>
    <col min="2" max="2" width="9.5546875" style="80" customWidth="1"/>
    <col min="3" max="3" width="9.21875" style="80" customWidth="1"/>
    <col min="4" max="9" width="8.5546875" customWidth="1"/>
    <col min="10" max="10" width="11.21875" customWidth="1"/>
    <col min="11" max="11" width="9.77734375" customWidth="1"/>
    <col min="12" max="12" width="11.21875" customWidth="1"/>
    <col min="13" max="13" width="10.21875" customWidth="1"/>
  </cols>
  <sheetData>
    <row r="1" spans="1:15" ht="15.6" x14ac:dyDescent="0.3">
      <c r="A1" s="323" t="s">
        <v>511</v>
      </c>
      <c r="I1" s="38"/>
      <c r="O1" s="38" t="s">
        <v>81</v>
      </c>
    </row>
    <row r="2" spans="1:15" s="335" customFormat="1" x14ac:dyDescent="0.25">
      <c r="A2" s="324"/>
      <c r="B2" s="324"/>
      <c r="C2" s="324"/>
      <c r="D2" s="324"/>
      <c r="E2" s="324"/>
      <c r="F2" s="324"/>
      <c r="G2" s="324"/>
      <c r="H2" s="324"/>
      <c r="I2" s="324"/>
      <c r="J2" s="324"/>
      <c r="K2" s="324"/>
      <c r="L2" s="325"/>
      <c r="M2" s="334" t="s">
        <v>248</v>
      </c>
    </row>
    <row r="3" spans="1:15" s="335" customFormat="1" x14ac:dyDescent="0.25">
      <c r="A3" s="326"/>
      <c r="B3" s="327" t="s">
        <v>449</v>
      </c>
      <c r="C3" s="327" t="s">
        <v>450</v>
      </c>
      <c r="D3" s="327" t="s">
        <v>451</v>
      </c>
      <c r="E3" s="327" t="s">
        <v>452</v>
      </c>
      <c r="F3" s="327" t="s">
        <v>453</v>
      </c>
      <c r="G3" s="327" t="s">
        <v>454</v>
      </c>
      <c r="H3" s="327" t="s">
        <v>455</v>
      </c>
      <c r="I3" s="327" t="s">
        <v>456</v>
      </c>
      <c r="J3" s="327" t="s">
        <v>457</v>
      </c>
      <c r="K3" s="327" t="s">
        <v>458</v>
      </c>
      <c r="L3" s="327" t="s">
        <v>459</v>
      </c>
      <c r="M3" s="327" t="s">
        <v>460</v>
      </c>
    </row>
    <row r="4" spans="1:15" s="335" customFormat="1" x14ac:dyDescent="0.25">
      <c r="A4" s="680">
        <v>2025</v>
      </c>
      <c r="B4" s="679">
        <v>9.5988986584987579</v>
      </c>
      <c r="C4" s="679">
        <v>8.4673759500915757</v>
      </c>
      <c r="D4" s="679">
        <v>7.9909947787427624</v>
      </c>
      <c r="E4" s="679">
        <v>8.7151981623931629</v>
      </c>
      <c r="F4" s="679">
        <v>10.398200723738631</v>
      </c>
      <c r="G4" s="679">
        <v>13.144534743589734</v>
      </c>
      <c r="H4" s="679">
        <v>14.966683529776676</v>
      </c>
      <c r="I4" s="679">
        <v>15.430680686625314</v>
      </c>
      <c r="J4" s="679">
        <v>15.210402777666664</v>
      </c>
      <c r="K4" s="679">
        <v>14.449637096774193</v>
      </c>
      <c r="L4" s="679">
        <v>13.590263889000003</v>
      </c>
      <c r="M4" s="679">
        <v>11.985887096774194</v>
      </c>
    </row>
    <row r="5" spans="1:15" s="335" customFormat="1" x14ac:dyDescent="0.25">
      <c r="A5" s="636">
        <v>2024</v>
      </c>
      <c r="B5" s="637">
        <v>10.919414270322578</v>
      </c>
      <c r="C5" s="637">
        <v>9.7459337811724147</v>
      </c>
      <c r="D5" s="637">
        <v>9.3900790870967761</v>
      </c>
      <c r="E5" s="637">
        <v>9.8735678623333332</v>
      </c>
      <c r="F5" s="637">
        <v>11.343090647096776</v>
      </c>
      <c r="G5" s="637">
        <v>12.882097975000001</v>
      </c>
      <c r="H5" s="637">
        <v>14.190183184838709</v>
      </c>
      <c r="I5" s="637">
        <v>15.144639312580644</v>
      </c>
      <c r="J5" s="637">
        <v>14.714690649000001</v>
      </c>
      <c r="K5" s="637">
        <v>14.809040644838708</v>
      </c>
      <c r="L5" s="637">
        <v>14.057531895</v>
      </c>
      <c r="M5" s="637">
        <v>12.334820195806451</v>
      </c>
    </row>
    <row r="6" spans="1:15" s="335" customFormat="1" x14ac:dyDescent="0.25">
      <c r="A6" s="664">
        <v>2014</v>
      </c>
      <c r="B6" s="635">
        <v>9.5374423963133648</v>
      </c>
      <c r="C6" s="635">
        <v>8.5417091836734684</v>
      </c>
      <c r="D6" s="635">
        <v>8.0447580645161292</v>
      </c>
      <c r="E6" s="635">
        <v>9.0420833333333324</v>
      </c>
      <c r="F6" s="635">
        <v>11.004435483870967</v>
      </c>
      <c r="G6" s="635">
        <v>14.258928571428568</v>
      </c>
      <c r="H6" s="635">
        <v>16.027688172043014</v>
      </c>
      <c r="I6" s="635">
        <v>14.824435483870968</v>
      </c>
      <c r="J6" s="635">
        <v>15.200583333333331</v>
      </c>
      <c r="K6" s="635">
        <v>14.241935483870972</v>
      </c>
      <c r="L6" s="635">
        <v>13.4975</v>
      </c>
      <c r="M6" s="635">
        <v>11.711693548387098</v>
      </c>
    </row>
    <row r="7" spans="1:15" s="335" customFormat="1" x14ac:dyDescent="0.25">
      <c r="A7" s="665">
        <v>2004</v>
      </c>
      <c r="B7" s="638">
        <v>9.8451612903225811</v>
      </c>
      <c r="C7" s="638">
        <v>8.7492241379310354</v>
      </c>
      <c r="D7" s="638">
        <v>8.3125</v>
      </c>
      <c r="E7" s="638">
        <v>8.7142499999999998</v>
      </c>
      <c r="F7" s="638">
        <v>11.420080645161288</v>
      </c>
      <c r="G7" s="638">
        <v>13.530583333333333</v>
      </c>
      <c r="H7" s="638">
        <v>13.966129032258072</v>
      </c>
      <c r="I7" s="638">
        <v>15.914516129032258</v>
      </c>
      <c r="J7" s="638">
        <v>14.7525</v>
      </c>
      <c r="K7" s="638">
        <v>13.7741935483871</v>
      </c>
      <c r="L7" s="638">
        <v>12.879166666666668</v>
      </c>
      <c r="M7" s="638">
        <v>11.570967741935483</v>
      </c>
    </row>
    <row r="8" spans="1:15" s="335" customFormat="1" x14ac:dyDescent="0.25">
      <c r="A8" s="328" t="s">
        <v>247</v>
      </c>
      <c r="B8" s="324"/>
      <c r="C8" s="324"/>
      <c r="D8" s="324"/>
      <c r="E8" s="324"/>
      <c r="F8" s="324"/>
      <c r="G8" s="324"/>
      <c r="H8" s="324"/>
      <c r="I8" s="324"/>
      <c r="J8" s="324"/>
      <c r="K8" s="324"/>
      <c r="L8" s="324"/>
      <c r="M8" s="324"/>
    </row>
    <row r="9" spans="1:15" s="335" customFormat="1" x14ac:dyDescent="0.25">
      <c r="A9" s="450"/>
      <c r="B9" s="450"/>
      <c r="C9" s="450"/>
      <c r="D9" s="450"/>
      <c r="E9" s="450"/>
      <c r="F9" s="450"/>
      <c r="G9" s="450"/>
      <c r="H9" s="450"/>
      <c r="I9" s="450"/>
      <c r="J9" s="324"/>
      <c r="K9" s="324"/>
      <c r="L9" s="324"/>
      <c r="M9" s="324"/>
    </row>
    <row r="10" spans="1:15" s="335" customFormat="1" ht="15.6" x14ac:dyDescent="0.3">
      <c r="A10" s="137" t="s">
        <v>510</v>
      </c>
      <c r="B10" s="324"/>
      <c r="C10" s="324"/>
      <c r="D10" s="324"/>
      <c r="E10" s="324"/>
      <c r="F10" s="324"/>
      <c r="G10" s="324"/>
      <c r="H10" s="324"/>
      <c r="I10" s="324"/>
      <c r="J10" s="324"/>
      <c r="K10" s="329"/>
      <c r="L10" s="324"/>
      <c r="M10" s="324"/>
    </row>
    <row r="11" spans="1:15" ht="15.75" customHeight="1" x14ac:dyDescent="0.25">
      <c r="A11" s="330"/>
      <c r="B11" s="330"/>
      <c r="C11" s="330"/>
      <c r="D11" s="330"/>
      <c r="E11" s="330"/>
      <c r="F11" s="330"/>
    </row>
    <row r="12" spans="1:15" ht="14.4" x14ac:dyDescent="0.25">
      <c r="A12" s="331"/>
      <c r="B12" s="332"/>
      <c r="C12" s="332"/>
      <c r="D12" s="332"/>
      <c r="E12" s="332"/>
      <c r="F12" s="332"/>
    </row>
    <row r="13" spans="1:15" ht="14.4" x14ac:dyDescent="0.25">
      <c r="A13" s="331"/>
      <c r="B13" s="332"/>
      <c r="C13" s="332"/>
      <c r="D13" s="332"/>
      <c r="E13" s="332"/>
      <c r="F13" s="332"/>
    </row>
    <row r="14" spans="1:15" ht="14.4" x14ac:dyDescent="0.25">
      <c r="A14" s="331"/>
      <c r="B14" s="332"/>
      <c r="C14" s="332"/>
      <c r="D14" s="332"/>
      <c r="E14" s="332"/>
      <c r="F14" s="332"/>
    </row>
    <row r="15" spans="1:15" ht="14.4" x14ac:dyDescent="0.25">
      <c r="A15" s="331"/>
      <c r="B15" s="332"/>
      <c r="C15" s="332"/>
      <c r="D15" s="332"/>
      <c r="E15" s="332"/>
      <c r="F15" s="332"/>
    </row>
    <row r="16" spans="1:15" ht="14.4" x14ac:dyDescent="0.25">
      <c r="A16" s="331"/>
      <c r="B16" s="332"/>
      <c r="C16" s="332"/>
      <c r="D16" s="332"/>
      <c r="E16" s="332"/>
      <c r="F16" s="332"/>
    </row>
    <row r="17" spans="1:8" ht="14.4" x14ac:dyDescent="0.25">
      <c r="A17" s="331"/>
      <c r="B17" s="332"/>
      <c r="C17" s="332"/>
      <c r="D17" s="332"/>
      <c r="E17" s="332"/>
      <c r="F17" s="332"/>
    </row>
    <row r="18" spans="1:8" ht="14.4" x14ac:dyDescent="0.25">
      <c r="A18" s="331"/>
      <c r="B18" s="332"/>
      <c r="C18" s="332"/>
      <c r="D18" s="332"/>
      <c r="E18" s="332"/>
      <c r="F18" s="332"/>
    </row>
    <row r="19" spans="1:8" ht="14.4" x14ac:dyDescent="0.25">
      <c r="A19" s="331"/>
      <c r="B19" s="332"/>
      <c r="C19" s="332"/>
      <c r="D19" s="332"/>
      <c r="E19" s="332"/>
      <c r="F19" s="332"/>
    </row>
    <row r="20" spans="1:8" ht="14.4" x14ac:dyDescent="0.25">
      <c r="A20" s="331"/>
      <c r="B20" s="332"/>
      <c r="C20" s="332"/>
      <c r="D20" s="332"/>
      <c r="E20" s="332"/>
      <c r="F20" s="332"/>
    </row>
    <row r="21" spans="1:8" ht="14.4" x14ac:dyDescent="0.25">
      <c r="A21" s="331"/>
      <c r="B21" s="332"/>
      <c r="C21" s="332"/>
      <c r="D21" s="332"/>
      <c r="E21" s="332"/>
      <c r="F21" s="332"/>
    </row>
    <row r="22" spans="1:8" ht="14.4" x14ac:dyDescent="0.25">
      <c r="A22" s="331"/>
      <c r="B22" s="332"/>
      <c r="C22" s="332"/>
      <c r="D22" s="332"/>
      <c r="E22" s="332"/>
      <c r="F22" s="332"/>
    </row>
    <row r="23" spans="1:8" ht="14.4" x14ac:dyDescent="0.25">
      <c r="A23" s="331"/>
      <c r="B23" s="332"/>
      <c r="C23" s="332"/>
      <c r="D23" s="332"/>
      <c r="E23" s="332"/>
      <c r="F23" s="332"/>
    </row>
    <row r="24" spans="1:8" x14ac:dyDescent="0.25">
      <c r="A24" s="155"/>
      <c r="B24" s="160"/>
      <c r="C24" s="160"/>
    </row>
    <row r="25" spans="1:8" x14ac:dyDescent="0.25">
      <c r="A25" s="155"/>
      <c r="B25" s="160"/>
      <c r="C25" s="160"/>
    </row>
    <row r="26" spans="1:8" x14ac:dyDescent="0.25">
      <c r="B26" s="160"/>
      <c r="C26" s="160"/>
    </row>
    <row r="27" spans="1:8" x14ac:dyDescent="0.25">
      <c r="A27" s="155"/>
      <c r="B27" s="160"/>
      <c r="C27" s="160"/>
      <c r="H27" s="8"/>
    </row>
    <row r="28" spans="1:8" x14ac:dyDescent="0.25">
      <c r="A28" s="155"/>
      <c r="B28" s="160"/>
      <c r="C28" s="160"/>
    </row>
    <row r="29" spans="1:8" x14ac:dyDescent="0.25">
      <c r="A29" s="155"/>
      <c r="B29" s="160"/>
      <c r="C29" s="160"/>
    </row>
    <row r="30" spans="1:8" x14ac:dyDescent="0.25">
      <c r="A30" s="155"/>
      <c r="B30" s="160"/>
      <c r="C30" s="160"/>
    </row>
    <row r="31" spans="1:8" x14ac:dyDescent="0.25">
      <c r="A31" s="155"/>
      <c r="B31" s="160"/>
      <c r="C31" s="160"/>
    </row>
    <row r="32" spans="1:8" x14ac:dyDescent="0.25">
      <c r="A32" s="155"/>
      <c r="B32" s="160"/>
      <c r="C32" s="160"/>
    </row>
    <row r="33" spans="1:3" x14ac:dyDescent="0.25">
      <c r="A33" s="155"/>
      <c r="B33" s="160"/>
      <c r="C33" s="160"/>
    </row>
    <row r="34" spans="1:3" x14ac:dyDescent="0.25">
      <c r="A34" s="155"/>
      <c r="B34" s="160"/>
      <c r="C34" s="160"/>
    </row>
    <row r="35" spans="1:3" x14ac:dyDescent="0.25">
      <c r="A35" s="155"/>
      <c r="B35" s="160"/>
      <c r="C35" s="160"/>
    </row>
    <row r="36" spans="1:3" ht="15.6" x14ac:dyDescent="0.3">
      <c r="A36" s="137"/>
      <c r="B36" s="160"/>
      <c r="C36" s="160"/>
    </row>
    <row r="37" spans="1:3" x14ac:dyDescent="0.25">
      <c r="A37" s="155"/>
      <c r="B37" s="160"/>
      <c r="C37" s="160"/>
    </row>
    <row r="38" spans="1:3" x14ac:dyDescent="0.25">
      <c r="A38" s="155"/>
      <c r="B38" s="160"/>
      <c r="C38" s="160"/>
    </row>
    <row r="39" spans="1:3" x14ac:dyDescent="0.25">
      <c r="A39" s="155"/>
      <c r="B39" s="160"/>
      <c r="C39" s="160"/>
    </row>
    <row r="40" spans="1:3" x14ac:dyDescent="0.25">
      <c r="A40" s="155"/>
      <c r="B40" s="160"/>
      <c r="C40" s="160"/>
    </row>
    <row r="41" spans="1:3" x14ac:dyDescent="0.25">
      <c r="B41" s="160"/>
      <c r="C41" s="160"/>
    </row>
    <row r="42" spans="1:3" x14ac:dyDescent="0.25">
      <c r="A42" s="155"/>
      <c r="B42" s="160"/>
      <c r="C42" s="160"/>
    </row>
    <row r="43" spans="1:3" x14ac:dyDescent="0.25">
      <c r="A43" s="155"/>
      <c r="B43" s="160"/>
      <c r="C43" s="160"/>
    </row>
    <row r="44" spans="1:3" x14ac:dyDescent="0.25">
      <c r="A44" s="155"/>
      <c r="B44" s="160"/>
      <c r="C44" s="160"/>
    </row>
    <row r="45" spans="1:3" x14ac:dyDescent="0.25">
      <c r="A45" s="155"/>
      <c r="B45" s="160"/>
      <c r="C45" s="160"/>
    </row>
    <row r="46" spans="1:3" x14ac:dyDescent="0.25">
      <c r="A46" s="155"/>
      <c r="B46" s="160"/>
      <c r="C46" s="160"/>
    </row>
    <row r="47" spans="1:3" x14ac:dyDescent="0.25">
      <c r="A47" s="155"/>
      <c r="B47" s="160"/>
      <c r="C47" s="160"/>
    </row>
    <row r="48" spans="1:3" x14ac:dyDescent="0.25">
      <c r="A48" s="155"/>
      <c r="B48" s="160"/>
      <c r="C48" s="160"/>
    </row>
    <row r="49" spans="1:3" x14ac:dyDescent="0.25">
      <c r="A49" s="155"/>
      <c r="B49" s="160"/>
      <c r="C49" s="160"/>
    </row>
    <row r="50" spans="1:3" x14ac:dyDescent="0.25">
      <c r="A50" s="155"/>
      <c r="B50" s="160"/>
      <c r="C50" s="160"/>
    </row>
    <row r="51" spans="1:3" x14ac:dyDescent="0.25">
      <c r="A51" s="155"/>
      <c r="B51" s="160"/>
      <c r="C51" s="160"/>
    </row>
    <row r="52" spans="1:3" x14ac:dyDescent="0.25">
      <c r="A52" s="155"/>
      <c r="B52" s="160"/>
      <c r="C52" s="160"/>
    </row>
    <row r="53" spans="1:3" x14ac:dyDescent="0.25">
      <c r="A53" s="155"/>
      <c r="B53" s="160"/>
      <c r="C53" s="160"/>
    </row>
    <row r="54" spans="1:3" x14ac:dyDescent="0.25">
      <c r="A54" s="155"/>
      <c r="B54" s="160"/>
      <c r="C54" s="160"/>
    </row>
    <row r="55" spans="1:3" x14ac:dyDescent="0.25">
      <c r="A55" s="155"/>
      <c r="B55" s="160"/>
      <c r="C55" s="160"/>
    </row>
    <row r="56" spans="1:3" x14ac:dyDescent="0.25">
      <c r="A56" s="155"/>
      <c r="B56" s="160"/>
      <c r="C56" s="160"/>
    </row>
    <row r="57" spans="1:3" x14ac:dyDescent="0.25">
      <c r="A57" s="155"/>
      <c r="B57" s="160"/>
      <c r="C57" s="160"/>
    </row>
    <row r="58" spans="1:3" x14ac:dyDescent="0.25">
      <c r="A58" s="155"/>
      <c r="B58" s="160"/>
      <c r="C58" s="160"/>
    </row>
    <row r="59" spans="1:3" x14ac:dyDescent="0.25">
      <c r="A59" s="155"/>
      <c r="B59" s="160"/>
      <c r="C59" s="160"/>
    </row>
    <row r="60" spans="1:3" x14ac:dyDescent="0.25">
      <c r="A60" s="155"/>
      <c r="B60" s="160"/>
      <c r="C60" s="160"/>
    </row>
    <row r="61" spans="1:3" x14ac:dyDescent="0.25">
      <c r="A61" s="155"/>
      <c r="B61" s="160"/>
      <c r="C61" s="160"/>
    </row>
    <row r="62" spans="1:3" x14ac:dyDescent="0.25">
      <c r="A62" s="155"/>
      <c r="B62" s="160"/>
      <c r="C62" s="160"/>
    </row>
    <row r="63" spans="1:3" x14ac:dyDescent="0.25">
      <c r="A63" s="155"/>
      <c r="B63" s="160"/>
      <c r="C63" s="160"/>
    </row>
    <row r="64" spans="1:3" ht="13.8" x14ac:dyDescent="0.25">
      <c r="A64" s="333"/>
      <c r="B64" s="160"/>
      <c r="C64" s="160"/>
    </row>
    <row r="65" spans="1:3" x14ac:dyDescent="0.25">
      <c r="A65" s="155"/>
      <c r="B65" s="160"/>
      <c r="C65" s="160"/>
    </row>
    <row r="66" spans="1:3" x14ac:dyDescent="0.25">
      <c r="A66" s="155"/>
      <c r="B66" s="160"/>
      <c r="C66" s="160"/>
    </row>
    <row r="67" spans="1:3" x14ac:dyDescent="0.25">
      <c r="A67" s="155"/>
      <c r="B67" s="160"/>
      <c r="C67" s="160"/>
    </row>
    <row r="68" spans="1:3" x14ac:dyDescent="0.25">
      <c r="A68" s="155"/>
      <c r="B68" s="160"/>
      <c r="C68" s="160"/>
    </row>
    <row r="69" spans="1:3" x14ac:dyDescent="0.25">
      <c r="A69" s="155"/>
      <c r="B69" s="160"/>
      <c r="C69" s="160"/>
    </row>
    <row r="70" spans="1:3" x14ac:dyDescent="0.25">
      <c r="A70" s="155"/>
      <c r="B70" s="160"/>
      <c r="C70" s="160"/>
    </row>
    <row r="71" spans="1:3" x14ac:dyDescent="0.25">
      <c r="A71" s="155"/>
      <c r="B71" s="160"/>
      <c r="C71" s="160"/>
    </row>
    <row r="72" spans="1:3" x14ac:dyDescent="0.25">
      <c r="A72" s="155"/>
      <c r="B72" s="160"/>
      <c r="C72" s="160"/>
    </row>
    <row r="73" spans="1:3" x14ac:dyDescent="0.25">
      <c r="A73" s="155"/>
      <c r="B73" s="160"/>
      <c r="C73" s="160"/>
    </row>
    <row r="74" spans="1:3" x14ac:dyDescent="0.25">
      <c r="A74" s="155"/>
      <c r="B74" s="160"/>
      <c r="C74" s="160"/>
    </row>
    <row r="75" spans="1:3" x14ac:dyDescent="0.25">
      <c r="A75" s="155"/>
      <c r="B75" s="160"/>
      <c r="C75" s="160"/>
    </row>
    <row r="76" spans="1:3" x14ac:dyDescent="0.25">
      <c r="A76" s="155"/>
      <c r="B76" s="160"/>
      <c r="C76" s="160"/>
    </row>
    <row r="77" spans="1:3" x14ac:dyDescent="0.25">
      <c r="A77" s="155"/>
      <c r="B77" s="160"/>
      <c r="C77" s="160"/>
    </row>
    <row r="78" spans="1:3" x14ac:dyDescent="0.25">
      <c r="A78" s="155"/>
      <c r="B78" s="160"/>
      <c r="C78" s="160"/>
    </row>
    <row r="79" spans="1:3" x14ac:dyDescent="0.25">
      <c r="A79" s="155"/>
      <c r="B79" s="160"/>
      <c r="C79" s="160"/>
    </row>
    <row r="80" spans="1:3" x14ac:dyDescent="0.25">
      <c r="A80" s="155"/>
      <c r="B80" s="160"/>
      <c r="C80" s="160"/>
    </row>
    <row r="81" spans="1:3" x14ac:dyDescent="0.25">
      <c r="A81" s="155"/>
      <c r="B81" s="160"/>
      <c r="C81" s="160"/>
    </row>
    <row r="82" spans="1:3" x14ac:dyDescent="0.25">
      <c r="A82" s="155"/>
      <c r="B82" s="160"/>
      <c r="C82" s="160"/>
    </row>
    <row r="83" spans="1:3" x14ac:dyDescent="0.25">
      <c r="A83" s="155"/>
      <c r="B83" s="160"/>
      <c r="C83" s="160"/>
    </row>
    <row r="84" spans="1:3" x14ac:dyDescent="0.25">
      <c r="A84" s="155"/>
      <c r="B84" s="160"/>
      <c r="C84" s="160"/>
    </row>
    <row r="85" spans="1:3" x14ac:dyDescent="0.25">
      <c r="A85" s="155"/>
      <c r="B85" s="160"/>
      <c r="C85" s="160"/>
    </row>
    <row r="86" spans="1:3" x14ac:dyDescent="0.25">
      <c r="A86" s="155"/>
      <c r="B86" s="160"/>
      <c r="C86" s="160"/>
    </row>
    <row r="87" spans="1:3" x14ac:dyDescent="0.25">
      <c r="A87" s="155"/>
      <c r="B87" s="160"/>
      <c r="C87" s="160"/>
    </row>
    <row r="88" spans="1:3" x14ac:dyDescent="0.25">
      <c r="A88" s="155"/>
      <c r="B88" s="160"/>
      <c r="C88" s="160"/>
    </row>
    <row r="89" spans="1:3" x14ac:dyDescent="0.25">
      <c r="A89" s="155"/>
      <c r="B89" s="160"/>
      <c r="C89" s="160"/>
    </row>
    <row r="90" spans="1:3" x14ac:dyDescent="0.25">
      <c r="A90" s="155"/>
      <c r="B90" s="160"/>
      <c r="C90" s="160"/>
    </row>
    <row r="91" spans="1:3" x14ac:dyDescent="0.25">
      <c r="A91" s="155"/>
      <c r="B91" s="160"/>
      <c r="C91" s="160"/>
    </row>
    <row r="92" spans="1:3" x14ac:dyDescent="0.25">
      <c r="A92" s="155"/>
      <c r="B92" s="160"/>
      <c r="C92" s="160"/>
    </row>
    <row r="93" spans="1:3" x14ac:dyDescent="0.25">
      <c r="A93" s="155"/>
      <c r="B93" s="160"/>
      <c r="C93" s="160"/>
    </row>
    <row r="94" spans="1:3" x14ac:dyDescent="0.25">
      <c r="A94" s="155"/>
      <c r="B94" s="160"/>
      <c r="C94" s="160"/>
    </row>
    <row r="95" spans="1:3" x14ac:dyDescent="0.25">
      <c r="A95" s="155"/>
      <c r="B95" s="160"/>
      <c r="C95" s="160"/>
    </row>
    <row r="96" spans="1:3" x14ac:dyDescent="0.25">
      <c r="A96" s="155"/>
      <c r="B96" s="160"/>
      <c r="C96" s="160"/>
    </row>
    <row r="97" spans="1:3" x14ac:dyDescent="0.25">
      <c r="A97" s="155"/>
      <c r="B97" s="160"/>
      <c r="C97" s="160"/>
    </row>
    <row r="98" spans="1:3" x14ac:dyDescent="0.25">
      <c r="A98" s="155"/>
      <c r="B98" s="160"/>
      <c r="C98" s="160"/>
    </row>
    <row r="99" spans="1:3" x14ac:dyDescent="0.25">
      <c r="A99" s="155"/>
      <c r="B99" s="160"/>
      <c r="C99" s="160"/>
    </row>
    <row r="100" spans="1:3" x14ac:dyDescent="0.25">
      <c r="A100" s="155"/>
      <c r="B100" s="160"/>
      <c r="C100" s="160"/>
    </row>
    <row r="101" spans="1:3" x14ac:dyDescent="0.25">
      <c r="A101" s="155"/>
      <c r="B101" s="160"/>
      <c r="C101" s="160"/>
    </row>
    <row r="102" spans="1:3" x14ac:dyDescent="0.25">
      <c r="A102" s="155"/>
      <c r="B102" s="160"/>
      <c r="C102" s="160"/>
    </row>
    <row r="103" spans="1:3" x14ac:dyDescent="0.25">
      <c r="A103" s="155"/>
      <c r="B103" s="160"/>
      <c r="C103" s="160"/>
    </row>
    <row r="104" spans="1:3" x14ac:dyDescent="0.25">
      <c r="A104" s="155"/>
      <c r="B104" s="160"/>
      <c r="C104" s="160"/>
    </row>
    <row r="105" spans="1:3" x14ac:dyDescent="0.25">
      <c r="A105" s="155"/>
      <c r="B105" s="160"/>
      <c r="C105" s="160"/>
    </row>
    <row r="106" spans="1:3" x14ac:dyDescent="0.25">
      <c r="A106" s="155"/>
      <c r="B106" s="160"/>
      <c r="C106" s="160"/>
    </row>
    <row r="107" spans="1:3" x14ac:dyDescent="0.25">
      <c r="A107" s="155"/>
      <c r="B107" s="160"/>
      <c r="C107" s="160"/>
    </row>
    <row r="108" spans="1:3" x14ac:dyDescent="0.25">
      <c r="A108" s="155"/>
      <c r="B108" s="160"/>
      <c r="C108" s="160"/>
    </row>
    <row r="109" spans="1:3" x14ac:dyDescent="0.25">
      <c r="A109" s="155"/>
      <c r="B109" s="160"/>
      <c r="C109" s="160"/>
    </row>
    <row r="110" spans="1:3" x14ac:dyDescent="0.25">
      <c r="A110" s="155"/>
      <c r="B110" s="160"/>
      <c r="C110" s="160"/>
    </row>
    <row r="111" spans="1:3" x14ac:dyDescent="0.25">
      <c r="A111" s="155"/>
      <c r="B111" s="160"/>
      <c r="C111" s="160"/>
    </row>
    <row r="112" spans="1:3" x14ac:dyDescent="0.25">
      <c r="A112" s="155"/>
      <c r="B112" s="160"/>
      <c r="C112" s="160"/>
    </row>
    <row r="113" spans="1:3" x14ac:dyDescent="0.25">
      <c r="A113" s="155"/>
      <c r="B113" s="160"/>
      <c r="C113" s="160"/>
    </row>
    <row r="114" spans="1:3" x14ac:dyDescent="0.25">
      <c r="A114" s="155"/>
      <c r="B114" s="160"/>
      <c r="C114" s="160"/>
    </row>
    <row r="115" spans="1:3" x14ac:dyDescent="0.25">
      <c r="A115" s="155"/>
      <c r="B115" s="160"/>
      <c r="C115" s="160"/>
    </row>
    <row r="116" spans="1:3" x14ac:dyDescent="0.25">
      <c r="A116" s="155"/>
      <c r="B116" s="160"/>
      <c r="C116" s="160"/>
    </row>
    <row r="117" spans="1:3" x14ac:dyDescent="0.25">
      <c r="A117" s="155"/>
      <c r="B117" s="160"/>
      <c r="C117" s="160"/>
    </row>
    <row r="118" spans="1:3" x14ac:dyDescent="0.25">
      <c r="A118" s="155"/>
      <c r="B118" s="160"/>
      <c r="C118" s="160"/>
    </row>
    <row r="119" spans="1:3" x14ac:dyDescent="0.25">
      <c r="A119" s="155"/>
      <c r="B119" s="160"/>
      <c r="C119" s="160"/>
    </row>
    <row r="120" spans="1:3" x14ac:dyDescent="0.25">
      <c r="A120" s="155"/>
      <c r="B120" s="160"/>
      <c r="C120" s="160"/>
    </row>
    <row r="121" spans="1:3" x14ac:dyDescent="0.25">
      <c r="A121" s="155"/>
      <c r="B121" s="160"/>
      <c r="C121" s="160"/>
    </row>
    <row r="122" spans="1:3" x14ac:dyDescent="0.25">
      <c r="A122" s="155"/>
      <c r="B122" s="160"/>
      <c r="C122" s="160"/>
    </row>
    <row r="123" spans="1:3" x14ac:dyDescent="0.25">
      <c r="A123" s="155"/>
      <c r="B123" s="160"/>
      <c r="C123" s="160"/>
    </row>
    <row r="124" spans="1:3" x14ac:dyDescent="0.25">
      <c r="A124" s="155"/>
      <c r="B124" s="160"/>
      <c r="C124" s="160"/>
    </row>
    <row r="125" spans="1:3" x14ac:dyDescent="0.25">
      <c r="A125" s="155"/>
      <c r="B125" s="160"/>
      <c r="C125" s="160"/>
    </row>
    <row r="126" spans="1:3" x14ac:dyDescent="0.25">
      <c r="A126" s="155"/>
      <c r="B126" s="160"/>
      <c r="C126" s="160"/>
    </row>
    <row r="127" spans="1:3" x14ac:dyDescent="0.25">
      <c r="A127" s="155"/>
      <c r="B127" s="160"/>
      <c r="C127" s="160"/>
    </row>
    <row r="128" spans="1:3" x14ac:dyDescent="0.25">
      <c r="A128" s="155"/>
      <c r="B128" s="160"/>
      <c r="C128" s="160"/>
    </row>
    <row r="129" spans="1:3" x14ac:dyDescent="0.25">
      <c r="A129" s="155"/>
      <c r="B129" s="160"/>
      <c r="C129" s="160"/>
    </row>
    <row r="130" spans="1:3" x14ac:dyDescent="0.25">
      <c r="A130" s="155"/>
      <c r="B130" s="160"/>
      <c r="C130" s="160"/>
    </row>
    <row r="131" spans="1:3" x14ac:dyDescent="0.25">
      <c r="A131" s="155"/>
      <c r="B131" s="160"/>
      <c r="C131" s="160"/>
    </row>
    <row r="132" spans="1:3" x14ac:dyDescent="0.25">
      <c r="A132" s="155"/>
      <c r="B132" s="160"/>
      <c r="C132" s="160"/>
    </row>
    <row r="133" spans="1:3" x14ac:dyDescent="0.25">
      <c r="A133" s="155"/>
      <c r="B133" s="160"/>
      <c r="C133" s="160"/>
    </row>
    <row r="134" spans="1:3" x14ac:dyDescent="0.25">
      <c r="A134" s="155"/>
      <c r="B134" s="160"/>
      <c r="C134" s="160"/>
    </row>
    <row r="135" spans="1:3" x14ac:dyDescent="0.25">
      <c r="A135" s="155"/>
      <c r="B135" s="160"/>
      <c r="C135" s="160"/>
    </row>
    <row r="136" spans="1:3" x14ac:dyDescent="0.25">
      <c r="A136" s="155"/>
      <c r="B136" s="160"/>
      <c r="C136" s="160"/>
    </row>
    <row r="137" spans="1:3" x14ac:dyDescent="0.25">
      <c r="A137" s="155"/>
      <c r="B137" s="160"/>
      <c r="C137" s="160"/>
    </row>
    <row r="138" spans="1:3" x14ac:dyDescent="0.25">
      <c r="A138" s="155"/>
      <c r="B138" s="160"/>
      <c r="C138" s="160"/>
    </row>
    <row r="139" spans="1:3" x14ac:dyDescent="0.25">
      <c r="A139" s="155"/>
      <c r="B139" s="160"/>
      <c r="C139" s="160"/>
    </row>
    <row r="140" spans="1:3" x14ac:dyDescent="0.25">
      <c r="A140" s="155"/>
      <c r="B140" s="160"/>
      <c r="C140" s="160"/>
    </row>
    <row r="141" spans="1:3" x14ac:dyDescent="0.25">
      <c r="A141" s="155"/>
      <c r="B141" s="160"/>
      <c r="C141" s="160"/>
    </row>
    <row r="142" spans="1:3" x14ac:dyDescent="0.25">
      <c r="A142" s="155"/>
      <c r="B142" s="160"/>
      <c r="C142" s="160"/>
    </row>
    <row r="143" spans="1:3" x14ac:dyDescent="0.25">
      <c r="A143" s="155"/>
      <c r="B143" s="160"/>
      <c r="C143" s="160"/>
    </row>
    <row r="144" spans="1:3" x14ac:dyDescent="0.25">
      <c r="A144" s="155"/>
      <c r="B144" s="160"/>
      <c r="C144" s="160"/>
    </row>
    <row r="145" spans="1:3" x14ac:dyDescent="0.25">
      <c r="A145" s="155"/>
      <c r="B145" s="160"/>
      <c r="C145" s="160"/>
    </row>
    <row r="146" spans="1:3" x14ac:dyDescent="0.25">
      <c r="A146" s="155"/>
      <c r="B146" s="160"/>
      <c r="C146" s="160"/>
    </row>
    <row r="147" spans="1:3" x14ac:dyDescent="0.25">
      <c r="A147" s="155"/>
      <c r="B147" s="160"/>
      <c r="C147" s="160"/>
    </row>
    <row r="148" spans="1:3" x14ac:dyDescent="0.25">
      <c r="A148" s="155"/>
      <c r="B148" s="160"/>
      <c r="C148" s="160"/>
    </row>
    <row r="149" spans="1:3" x14ac:dyDescent="0.25">
      <c r="A149" s="155"/>
      <c r="B149" s="160"/>
      <c r="C149" s="160"/>
    </row>
    <row r="150" spans="1:3" x14ac:dyDescent="0.25">
      <c r="A150" s="155"/>
      <c r="B150" s="160"/>
      <c r="C150" s="160"/>
    </row>
    <row r="151" spans="1:3" x14ac:dyDescent="0.25">
      <c r="A151" s="155"/>
      <c r="B151" s="160"/>
      <c r="C151" s="160"/>
    </row>
    <row r="152" spans="1:3" x14ac:dyDescent="0.25">
      <c r="A152" s="155"/>
      <c r="B152" s="160"/>
      <c r="C152" s="160"/>
    </row>
    <row r="153" spans="1:3" x14ac:dyDescent="0.25">
      <c r="A153" s="155"/>
      <c r="B153" s="160"/>
      <c r="C153" s="160"/>
    </row>
    <row r="154" spans="1:3" x14ac:dyDescent="0.25">
      <c r="A154" s="155"/>
      <c r="B154" s="160"/>
      <c r="C154" s="160"/>
    </row>
    <row r="155" spans="1:3" x14ac:dyDescent="0.25">
      <c r="A155" s="155"/>
      <c r="B155" s="160"/>
      <c r="C155" s="160"/>
    </row>
    <row r="156" spans="1:3" x14ac:dyDescent="0.25">
      <c r="A156" s="155"/>
      <c r="B156" s="160"/>
      <c r="C156" s="160"/>
    </row>
    <row r="157" spans="1:3" x14ac:dyDescent="0.25">
      <c r="A157" s="155"/>
      <c r="B157" s="160"/>
      <c r="C157" s="160"/>
    </row>
    <row r="158" spans="1:3" x14ac:dyDescent="0.25">
      <c r="A158" s="155"/>
      <c r="B158" s="160"/>
      <c r="C158" s="160"/>
    </row>
    <row r="159" spans="1:3" x14ac:dyDescent="0.25">
      <c r="A159" s="155"/>
      <c r="B159" s="160"/>
      <c r="C159" s="160"/>
    </row>
    <row r="160" spans="1:3" x14ac:dyDescent="0.25">
      <c r="A160" s="155"/>
      <c r="B160" s="160"/>
      <c r="C160" s="160"/>
    </row>
    <row r="161" spans="1:3" x14ac:dyDescent="0.25">
      <c r="A161" s="155"/>
      <c r="B161" s="160"/>
      <c r="C161" s="160"/>
    </row>
    <row r="162" spans="1:3" x14ac:dyDescent="0.25">
      <c r="A162" s="155"/>
      <c r="B162" s="160"/>
      <c r="C162" s="160"/>
    </row>
    <row r="163" spans="1:3" x14ac:dyDescent="0.25">
      <c r="A163" s="155"/>
      <c r="B163" s="160"/>
      <c r="C163" s="160"/>
    </row>
    <row r="164" spans="1:3" x14ac:dyDescent="0.25">
      <c r="A164" s="155"/>
      <c r="B164" s="160"/>
      <c r="C164" s="160"/>
    </row>
    <row r="165" spans="1:3" x14ac:dyDescent="0.25">
      <c r="A165" s="155"/>
      <c r="B165" s="160"/>
      <c r="C165" s="160"/>
    </row>
    <row r="166" spans="1:3" x14ac:dyDescent="0.25">
      <c r="A166" s="155"/>
      <c r="B166" s="160"/>
      <c r="C166" s="160"/>
    </row>
    <row r="167" spans="1:3" x14ac:dyDescent="0.25">
      <c r="A167" s="155"/>
      <c r="B167" s="160"/>
      <c r="C167" s="160"/>
    </row>
    <row r="168" spans="1:3" x14ac:dyDescent="0.25">
      <c r="A168" s="155"/>
      <c r="B168" s="160"/>
      <c r="C168" s="160"/>
    </row>
    <row r="169" spans="1:3" x14ac:dyDescent="0.25">
      <c r="A169" s="155"/>
      <c r="B169" s="160"/>
      <c r="C169" s="160"/>
    </row>
    <row r="170" spans="1:3" x14ac:dyDescent="0.25">
      <c r="A170" s="155"/>
      <c r="B170" s="160"/>
      <c r="C170" s="160"/>
    </row>
    <row r="171" spans="1:3" x14ac:dyDescent="0.25">
      <c r="A171" s="155"/>
      <c r="B171" s="160"/>
      <c r="C171" s="160"/>
    </row>
    <row r="172" spans="1:3" x14ac:dyDescent="0.25">
      <c r="A172" s="155"/>
      <c r="B172" s="160"/>
      <c r="C172" s="160"/>
    </row>
    <row r="173" spans="1:3" x14ac:dyDescent="0.25">
      <c r="A173" s="155"/>
      <c r="B173" s="160"/>
      <c r="C173" s="160"/>
    </row>
    <row r="174" spans="1:3" x14ac:dyDescent="0.25">
      <c r="A174" s="155"/>
      <c r="B174" s="160"/>
      <c r="C174" s="160"/>
    </row>
    <row r="175" spans="1:3" x14ac:dyDescent="0.25">
      <c r="A175" s="155"/>
      <c r="B175" s="160"/>
      <c r="C175" s="160"/>
    </row>
    <row r="176" spans="1:3" x14ac:dyDescent="0.25">
      <c r="A176" s="155"/>
      <c r="B176" s="160"/>
      <c r="C176" s="160"/>
    </row>
    <row r="177" spans="1:3" x14ac:dyDescent="0.25">
      <c r="A177" s="155"/>
      <c r="B177" s="160"/>
      <c r="C177" s="160"/>
    </row>
    <row r="178" spans="1:3" x14ac:dyDescent="0.25">
      <c r="A178" s="155"/>
      <c r="B178" s="160"/>
      <c r="C178" s="160"/>
    </row>
    <row r="179" spans="1:3" x14ac:dyDescent="0.25">
      <c r="A179" s="155"/>
      <c r="B179" s="160"/>
      <c r="C179" s="160"/>
    </row>
    <row r="180" spans="1:3" x14ac:dyDescent="0.25">
      <c r="A180" s="155"/>
      <c r="B180" s="160"/>
      <c r="C180" s="160"/>
    </row>
    <row r="181" spans="1:3" x14ac:dyDescent="0.25">
      <c r="A181" s="155"/>
      <c r="B181" s="160"/>
      <c r="C181" s="160"/>
    </row>
    <row r="182" spans="1:3" x14ac:dyDescent="0.25">
      <c r="A182" s="155"/>
      <c r="B182" s="160"/>
      <c r="C182" s="160"/>
    </row>
    <row r="183" spans="1:3" x14ac:dyDescent="0.25">
      <c r="A183" s="155"/>
      <c r="B183" s="160"/>
      <c r="C183" s="160"/>
    </row>
    <row r="184" spans="1:3" x14ac:dyDescent="0.25">
      <c r="A184" s="155"/>
      <c r="B184" s="160"/>
      <c r="C184" s="160"/>
    </row>
    <row r="185" spans="1:3" x14ac:dyDescent="0.25">
      <c r="A185" s="155"/>
      <c r="B185" s="160"/>
      <c r="C185" s="160"/>
    </row>
    <row r="186" spans="1:3" x14ac:dyDescent="0.25">
      <c r="A186" s="155"/>
      <c r="B186" s="160"/>
      <c r="C186" s="160"/>
    </row>
    <row r="187" spans="1:3" x14ac:dyDescent="0.25">
      <c r="A187" s="155"/>
      <c r="B187" s="160"/>
      <c r="C187" s="160"/>
    </row>
    <row r="188" spans="1:3" x14ac:dyDescent="0.25">
      <c r="A188" s="155"/>
      <c r="B188" s="160"/>
      <c r="C188" s="160"/>
    </row>
    <row r="189" spans="1:3" x14ac:dyDescent="0.25">
      <c r="A189" s="155"/>
      <c r="B189" s="160"/>
      <c r="C189" s="160"/>
    </row>
    <row r="190" spans="1:3" x14ac:dyDescent="0.25">
      <c r="A190" s="155"/>
      <c r="B190" s="160"/>
      <c r="C190" s="160"/>
    </row>
    <row r="191" spans="1:3" x14ac:dyDescent="0.25">
      <c r="A191" s="155"/>
      <c r="B191" s="160"/>
      <c r="C191" s="160"/>
    </row>
    <row r="192" spans="1:3" x14ac:dyDescent="0.25">
      <c r="A192" s="155"/>
      <c r="B192" s="160"/>
      <c r="C192" s="160"/>
    </row>
    <row r="193" spans="1:3" x14ac:dyDescent="0.25">
      <c r="A193" s="155"/>
      <c r="B193" s="160"/>
      <c r="C193" s="160"/>
    </row>
    <row r="194" spans="1:3" x14ac:dyDescent="0.25">
      <c r="A194" s="155"/>
      <c r="B194" s="160"/>
      <c r="C194" s="160"/>
    </row>
    <row r="195" spans="1:3" x14ac:dyDescent="0.25">
      <c r="A195" s="155"/>
      <c r="B195" s="160"/>
      <c r="C195" s="160"/>
    </row>
    <row r="196" spans="1:3" x14ac:dyDescent="0.25">
      <c r="A196" s="155"/>
      <c r="B196" s="160"/>
      <c r="C196" s="160"/>
    </row>
    <row r="197" spans="1:3" x14ac:dyDescent="0.25">
      <c r="A197" s="155"/>
      <c r="B197" s="160"/>
      <c r="C197" s="160"/>
    </row>
    <row r="198" spans="1:3" x14ac:dyDescent="0.25">
      <c r="A198" s="155"/>
      <c r="B198" s="160"/>
      <c r="C198" s="160"/>
    </row>
    <row r="199" spans="1:3" x14ac:dyDescent="0.25">
      <c r="A199" s="155"/>
      <c r="B199" s="160"/>
      <c r="C199" s="160"/>
    </row>
    <row r="200" spans="1:3" x14ac:dyDescent="0.25">
      <c r="A200" s="155"/>
      <c r="B200" s="160"/>
      <c r="C200" s="160"/>
    </row>
    <row r="201" spans="1:3" x14ac:dyDescent="0.25">
      <c r="A201" s="155"/>
      <c r="B201" s="160"/>
      <c r="C201" s="160"/>
    </row>
    <row r="202" spans="1:3" x14ac:dyDescent="0.25">
      <c r="A202" s="155"/>
      <c r="B202" s="160"/>
      <c r="C202" s="160"/>
    </row>
    <row r="203" spans="1:3" x14ac:dyDescent="0.25">
      <c r="A203" s="155"/>
      <c r="B203" s="160"/>
      <c r="C203" s="160"/>
    </row>
    <row r="204" spans="1:3" x14ac:dyDescent="0.25">
      <c r="A204" s="155"/>
      <c r="B204" s="160"/>
      <c r="C204" s="160"/>
    </row>
    <row r="205" spans="1:3" x14ac:dyDescent="0.25">
      <c r="A205" s="155"/>
      <c r="B205" s="160"/>
      <c r="C205" s="160"/>
    </row>
    <row r="206" spans="1:3" x14ac:dyDescent="0.25">
      <c r="A206" s="155"/>
      <c r="B206" s="160"/>
      <c r="C206" s="160"/>
    </row>
    <row r="207" spans="1:3" x14ac:dyDescent="0.25">
      <c r="A207" s="155"/>
      <c r="B207" s="160"/>
      <c r="C207" s="160"/>
    </row>
    <row r="208" spans="1:3" x14ac:dyDescent="0.25">
      <c r="A208" s="155"/>
      <c r="B208" s="160"/>
      <c r="C208" s="160"/>
    </row>
    <row r="209" spans="1:3" x14ac:dyDescent="0.25">
      <c r="A209" s="155"/>
      <c r="B209" s="160"/>
      <c r="C209" s="160"/>
    </row>
    <row r="210" spans="1:3" x14ac:dyDescent="0.25">
      <c r="A210" s="155"/>
      <c r="B210" s="160"/>
      <c r="C210" s="160"/>
    </row>
    <row r="211" spans="1:3" x14ac:dyDescent="0.25">
      <c r="A211" s="155"/>
      <c r="B211" s="160"/>
      <c r="C211" s="160"/>
    </row>
    <row r="212" spans="1:3" x14ac:dyDescent="0.25">
      <c r="A212" s="155"/>
      <c r="B212" s="160"/>
      <c r="C212" s="160"/>
    </row>
    <row r="213" spans="1:3" x14ac:dyDescent="0.25">
      <c r="A213" s="155"/>
      <c r="B213" s="160"/>
      <c r="C213" s="160"/>
    </row>
    <row r="214" spans="1:3" x14ac:dyDescent="0.25">
      <c r="A214" s="155"/>
      <c r="B214" s="160"/>
      <c r="C214" s="160"/>
    </row>
    <row r="215" spans="1:3" x14ac:dyDescent="0.25">
      <c r="A215" s="155"/>
      <c r="B215" s="160"/>
      <c r="C215" s="160"/>
    </row>
    <row r="216" spans="1:3" x14ac:dyDescent="0.25">
      <c r="A216" s="155"/>
      <c r="B216" s="160"/>
      <c r="C216" s="160"/>
    </row>
    <row r="217" spans="1:3" x14ac:dyDescent="0.25">
      <c r="A217" s="155"/>
      <c r="B217" s="160"/>
      <c r="C217" s="160"/>
    </row>
    <row r="218" spans="1:3" x14ac:dyDescent="0.25">
      <c r="A218" s="155"/>
      <c r="B218" s="160"/>
      <c r="C218" s="160"/>
    </row>
    <row r="219" spans="1:3" x14ac:dyDescent="0.25">
      <c r="A219" s="155"/>
      <c r="B219" s="160"/>
      <c r="C219" s="160"/>
    </row>
    <row r="220" spans="1:3" x14ac:dyDescent="0.25">
      <c r="A220" s="155"/>
      <c r="B220" s="160"/>
      <c r="C220" s="160"/>
    </row>
    <row r="221" spans="1:3" x14ac:dyDescent="0.25">
      <c r="A221" s="155"/>
      <c r="B221" s="160"/>
      <c r="C221" s="160"/>
    </row>
    <row r="222" spans="1:3" x14ac:dyDescent="0.25">
      <c r="A222" s="155"/>
      <c r="B222" s="160"/>
      <c r="C222" s="160"/>
    </row>
    <row r="223" spans="1:3" x14ac:dyDescent="0.25">
      <c r="A223" s="155"/>
      <c r="B223" s="160"/>
      <c r="C223" s="160"/>
    </row>
    <row r="224" spans="1:3" x14ac:dyDescent="0.25">
      <c r="A224" s="155"/>
      <c r="B224" s="160"/>
      <c r="C224" s="160"/>
    </row>
    <row r="225" spans="1:3" x14ac:dyDescent="0.25">
      <c r="A225" s="155"/>
      <c r="B225" s="160"/>
      <c r="C225" s="160"/>
    </row>
    <row r="226" spans="1:3" x14ac:dyDescent="0.25">
      <c r="A226" s="155"/>
      <c r="B226" s="160"/>
      <c r="C226" s="160"/>
    </row>
    <row r="227" spans="1:3" x14ac:dyDescent="0.25">
      <c r="A227" s="155"/>
      <c r="B227" s="160"/>
      <c r="C227" s="160"/>
    </row>
    <row r="228" spans="1:3" x14ac:dyDescent="0.25">
      <c r="A228" s="155"/>
      <c r="B228" s="160"/>
      <c r="C228" s="160"/>
    </row>
    <row r="229" spans="1:3" x14ac:dyDescent="0.25">
      <c r="A229" s="155"/>
      <c r="B229" s="160"/>
      <c r="C229" s="160"/>
    </row>
    <row r="230" spans="1:3" x14ac:dyDescent="0.25">
      <c r="A230" s="155"/>
      <c r="B230" s="160"/>
      <c r="C230" s="160"/>
    </row>
    <row r="231" spans="1:3" x14ac:dyDescent="0.25">
      <c r="A231" s="155"/>
      <c r="B231" s="160"/>
      <c r="C231" s="160"/>
    </row>
    <row r="232" spans="1:3" x14ac:dyDescent="0.25">
      <c r="A232" s="155"/>
      <c r="B232" s="160"/>
      <c r="C232" s="160"/>
    </row>
    <row r="233" spans="1:3" x14ac:dyDescent="0.25">
      <c r="A233" s="155"/>
      <c r="B233" s="160"/>
      <c r="C233" s="160"/>
    </row>
    <row r="234" spans="1:3" x14ac:dyDescent="0.25">
      <c r="A234" s="155"/>
      <c r="B234" s="160"/>
      <c r="C234" s="160"/>
    </row>
    <row r="235" spans="1:3" x14ac:dyDescent="0.25">
      <c r="A235" s="155"/>
      <c r="B235" s="160"/>
      <c r="C235" s="160"/>
    </row>
    <row r="236" spans="1:3" x14ac:dyDescent="0.25">
      <c r="A236" s="155"/>
      <c r="B236" s="160"/>
      <c r="C236" s="160"/>
    </row>
    <row r="237" spans="1:3" x14ac:dyDescent="0.25">
      <c r="A237" s="155"/>
      <c r="B237" s="160"/>
      <c r="C237" s="160"/>
    </row>
    <row r="238" spans="1:3" x14ac:dyDescent="0.25">
      <c r="A238" s="155"/>
      <c r="B238" s="160"/>
      <c r="C238" s="160"/>
    </row>
    <row r="239" spans="1:3" x14ac:dyDescent="0.25">
      <c r="A239" s="155"/>
      <c r="B239" s="160"/>
      <c r="C239" s="160"/>
    </row>
    <row r="240" spans="1:3" x14ac:dyDescent="0.25">
      <c r="A240" s="155"/>
      <c r="B240" s="160"/>
      <c r="C240" s="160"/>
    </row>
    <row r="241" spans="1:3" x14ac:dyDescent="0.25">
      <c r="A241" s="155"/>
      <c r="B241" s="160"/>
      <c r="C241" s="160"/>
    </row>
    <row r="242" spans="1:3" x14ac:dyDescent="0.25">
      <c r="A242" s="155"/>
      <c r="B242" s="160"/>
      <c r="C242" s="160"/>
    </row>
    <row r="243" spans="1:3" x14ac:dyDescent="0.25">
      <c r="A243" s="155"/>
      <c r="B243" s="160"/>
      <c r="C243" s="160"/>
    </row>
    <row r="244" spans="1:3" x14ac:dyDescent="0.25">
      <c r="A244" s="155"/>
      <c r="B244" s="160"/>
      <c r="C244" s="160"/>
    </row>
    <row r="245" spans="1:3" x14ac:dyDescent="0.25">
      <c r="A245" s="155"/>
      <c r="B245" s="160"/>
      <c r="C245" s="160"/>
    </row>
    <row r="246" spans="1:3" x14ac:dyDescent="0.25">
      <c r="A246" s="155"/>
      <c r="B246" s="160"/>
      <c r="C246" s="160"/>
    </row>
    <row r="247" spans="1:3" x14ac:dyDescent="0.25">
      <c r="A247" s="155"/>
      <c r="B247" s="160"/>
      <c r="C247" s="160"/>
    </row>
    <row r="248" spans="1:3" x14ac:dyDescent="0.25">
      <c r="A248" s="155"/>
      <c r="B248" s="160"/>
      <c r="C248" s="160"/>
    </row>
    <row r="249" spans="1:3" x14ac:dyDescent="0.25">
      <c r="A249" s="155"/>
      <c r="B249" s="160"/>
      <c r="C249" s="160"/>
    </row>
    <row r="250" spans="1:3" x14ac:dyDescent="0.25">
      <c r="A250" s="155"/>
      <c r="B250" s="160"/>
      <c r="C250" s="160"/>
    </row>
    <row r="251" spans="1:3" x14ac:dyDescent="0.25">
      <c r="A251" s="155"/>
      <c r="B251" s="160"/>
      <c r="C251" s="160"/>
    </row>
    <row r="252" spans="1:3" x14ac:dyDescent="0.25">
      <c r="A252" s="155"/>
      <c r="B252" s="160"/>
      <c r="C252" s="160"/>
    </row>
    <row r="253" spans="1:3" x14ac:dyDescent="0.25">
      <c r="A253" s="155"/>
      <c r="B253" s="160"/>
      <c r="C253" s="160"/>
    </row>
    <row r="254" spans="1:3" x14ac:dyDescent="0.25">
      <c r="A254" s="155"/>
      <c r="B254" s="160"/>
      <c r="C254" s="160"/>
    </row>
    <row r="255" spans="1:3" x14ac:dyDescent="0.25">
      <c r="A255" s="155"/>
      <c r="B255" s="160"/>
      <c r="C255" s="160"/>
    </row>
    <row r="256" spans="1:3" x14ac:dyDescent="0.25">
      <c r="A256" s="155"/>
      <c r="B256" s="160"/>
      <c r="C256" s="160"/>
    </row>
    <row r="257" spans="1:3" x14ac:dyDescent="0.25">
      <c r="A257" s="155"/>
      <c r="B257" s="160"/>
      <c r="C257" s="160"/>
    </row>
    <row r="258" spans="1:3" x14ac:dyDescent="0.25">
      <c r="A258" s="155"/>
      <c r="B258" s="160"/>
      <c r="C258" s="160"/>
    </row>
    <row r="259" spans="1:3" x14ac:dyDescent="0.25">
      <c r="A259" s="155"/>
      <c r="B259" s="160"/>
      <c r="C259" s="160"/>
    </row>
    <row r="260" spans="1:3" x14ac:dyDescent="0.25">
      <c r="A260" s="155"/>
      <c r="B260" s="160"/>
      <c r="C260" s="160"/>
    </row>
    <row r="261" spans="1:3" x14ac:dyDescent="0.25">
      <c r="A261" s="155"/>
      <c r="B261" s="160"/>
      <c r="C261" s="160"/>
    </row>
    <row r="262" spans="1:3" x14ac:dyDescent="0.25">
      <c r="A262" s="155"/>
      <c r="B262" s="160"/>
      <c r="C262" s="160"/>
    </row>
    <row r="263" spans="1:3" x14ac:dyDescent="0.25">
      <c r="A263" s="155"/>
      <c r="B263" s="160"/>
      <c r="C263" s="160"/>
    </row>
    <row r="264" spans="1:3" x14ac:dyDescent="0.25">
      <c r="A264" s="155"/>
      <c r="B264" s="160"/>
      <c r="C264" s="160"/>
    </row>
    <row r="265" spans="1:3" x14ac:dyDescent="0.25">
      <c r="A265" s="155"/>
      <c r="B265" s="160"/>
      <c r="C265" s="160"/>
    </row>
    <row r="266" spans="1:3" x14ac:dyDescent="0.25">
      <c r="A266" s="155"/>
      <c r="B266" s="160"/>
      <c r="C266" s="160"/>
    </row>
    <row r="267" spans="1:3" x14ac:dyDescent="0.25">
      <c r="A267" s="155"/>
      <c r="B267" s="160"/>
      <c r="C267" s="160"/>
    </row>
    <row r="268" spans="1:3" x14ac:dyDescent="0.25">
      <c r="A268" s="155"/>
      <c r="B268" s="160"/>
      <c r="C268" s="160"/>
    </row>
    <row r="269" spans="1:3" x14ac:dyDescent="0.25">
      <c r="A269" s="155"/>
      <c r="B269" s="160"/>
      <c r="C269" s="160"/>
    </row>
    <row r="270" spans="1:3" x14ac:dyDescent="0.25">
      <c r="A270" s="155"/>
      <c r="B270" s="160"/>
      <c r="C270" s="160"/>
    </row>
    <row r="271" spans="1:3" x14ac:dyDescent="0.25">
      <c r="A271" s="155"/>
      <c r="B271" s="160"/>
      <c r="C271" s="160"/>
    </row>
    <row r="272" spans="1:3" x14ac:dyDescent="0.25">
      <c r="A272" s="155"/>
      <c r="B272" s="160"/>
      <c r="C272" s="160"/>
    </row>
    <row r="273" spans="1:3" x14ac:dyDescent="0.25">
      <c r="A273" s="155"/>
      <c r="B273" s="160"/>
      <c r="C273" s="160"/>
    </row>
    <row r="274" spans="1:3" x14ac:dyDescent="0.25">
      <c r="A274" s="155"/>
      <c r="B274" s="160"/>
      <c r="C274" s="160"/>
    </row>
    <row r="275" spans="1:3" x14ac:dyDescent="0.25">
      <c r="A275" s="155"/>
      <c r="B275" s="160"/>
      <c r="C275" s="160"/>
    </row>
    <row r="276" spans="1:3" x14ac:dyDescent="0.25">
      <c r="A276" s="155"/>
      <c r="B276" s="160"/>
      <c r="C276" s="160"/>
    </row>
    <row r="277" spans="1:3" x14ac:dyDescent="0.25">
      <c r="A277" s="155"/>
      <c r="B277" s="160"/>
      <c r="C277" s="160"/>
    </row>
    <row r="278" spans="1:3" x14ac:dyDescent="0.25">
      <c r="A278" s="155"/>
      <c r="B278" s="160"/>
      <c r="C278" s="160"/>
    </row>
    <row r="279" spans="1:3" x14ac:dyDescent="0.25">
      <c r="A279" s="155"/>
      <c r="B279" s="160"/>
      <c r="C279" s="160"/>
    </row>
    <row r="280" spans="1:3" x14ac:dyDescent="0.25">
      <c r="A280" s="155"/>
      <c r="B280" s="160"/>
      <c r="C280" s="160"/>
    </row>
    <row r="281" spans="1:3" x14ac:dyDescent="0.25">
      <c r="A281" s="155"/>
      <c r="B281" s="160"/>
      <c r="C281" s="160"/>
    </row>
    <row r="282" spans="1:3" x14ac:dyDescent="0.25">
      <c r="A282" s="155"/>
      <c r="B282" s="160"/>
      <c r="C282" s="160"/>
    </row>
    <row r="283" spans="1:3" x14ac:dyDescent="0.25">
      <c r="A283" s="155"/>
      <c r="B283" s="160"/>
      <c r="C283" s="160"/>
    </row>
    <row r="284" spans="1:3" x14ac:dyDescent="0.25">
      <c r="A284" s="155"/>
      <c r="B284" s="160"/>
      <c r="C284" s="160"/>
    </row>
    <row r="285" spans="1:3" x14ac:dyDescent="0.25">
      <c r="A285" s="155"/>
      <c r="B285" s="160"/>
      <c r="C285" s="160"/>
    </row>
    <row r="286" spans="1:3" x14ac:dyDescent="0.25">
      <c r="A286" s="155"/>
      <c r="B286" s="160"/>
      <c r="C286" s="160"/>
    </row>
    <row r="287" spans="1:3" x14ac:dyDescent="0.25">
      <c r="A287" s="155"/>
      <c r="B287" s="160"/>
      <c r="C287" s="160"/>
    </row>
    <row r="288" spans="1:3" x14ac:dyDescent="0.25">
      <c r="A288" s="155"/>
      <c r="B288" s="160"/>
      <c r="C288" s="160"/>
    </row>
    <row r="289" spans="1:3" x14ac:dyDescent="0.25">
      <c r="A289" s="155"/>
      <c r="B289" s="160"/>
      <c r="C289" s="160"/>
    </row>
    <row r="290" spans="1:3" x14ac:dyDescent="0.25">
      <c r="A290" s="155"/>
      <c r="B290" s="160"/>
      <c r="C290" s="160"/>
    </row>
    <row r="291" spans="1:3" x14ac:dyDescent="0.25">
      <c r="A291" s="155"/>
      <c r="B291" s="160"/>
      <c r="C291" s="160"/>
    </row>
    <row r="292" spans="1:3" x14ac:dyDescent="0.25">
      <c r="A292" s="155"/>
      <c r="B292" s="160"/>
      <c r="C292" s="160"/>
    </row>
    <row r="293" spans="1:3" x14ac:dyDescent="0.25">
      <c r="A293" s="155"/>
      <c r="B293" s="160"/>
      <c r="C293" s="160"/>
    </row>
    <row r="294" spans="1:3" x14ac:dyDescent="0.25">
      <c r="A294" s="155"/>
      <c r="B294" s="160"/>
      <c r="C294" s="160"/>
    </row>
    <row r="295" spans="1:3" x14ac:dyDescent="0.25">
      <c r="A295" s="155"/>
      <c r="B295" s="160"/>
      <c r="C295" s="160"/>
    </row>
    <row r="296" spans="1:3" x14ac:dyDescent="0.25">
      <c r="A296" s="155"/>
      <c r="B296" s="160"/>
      <c r="C296" s="160"/>
    </row>
    <row r="297" spans="1:3" x14ac:dyDescent="0.25">
      <c r="A297" s="155"/>
      <c r="B297" s="160"/>
      <c r="C297" s="160"/>
    </row>
    <row r="298" spans="1:3" x14ac:dyDescent="0.25">
      <c r="A298" s="155"/>
      <c r="B298" s="160"/>
      <c r="C298" s="160"/>
    </row>
    <row r="299" spans="1:3" x14ac:dyDescent="0.25">
      <c r="A299" s="155"/>
      <c r="B299" s="160"/>
      <c r="C299" s="160"/>
    </row>
    <row r="300" spans="1:3" x14ac:dyDescent="0.25">
      <c r="A300" s="155"/>
      <c r="B300" s="160"/>
      <c r="C300" s="160"/>
    </row>
    <row r="301" spans="1:3" x14ac:dyDescent="0.25">
      <c r="A301" s="155"/>
      <c r="B301" s="160"/>
      <c r="C301" s="160"/>
    </row>
    <row r="302" spans="1:3" x14ac:dyDescent="0.25">
      <c r="A302" s="155"/>
      <c r="B302" s="160"/>
      <c r="C302" s="160"/>
    </row>
    <row r="303" spans="1:3" x14ac:dyDescent="0.25">
      <c r="A303" s="155"/>
      <c r="B303" s="160"/>
      <c r="C303" s="160"/>
    </row>
    <row r="304" spans="1:3" x14ac:dyDescent="0.25">
      <c r="A304" s="155"/>
      <c r="B304" s="160"/>
      <c r="C304" s="160"/>
    </row>
    <row r="305" spans="1:3" x14ac:dyDescent="0.25">
      <c r="A305" s="155"/>
      <c r="B305" s="160"/>
      <c r="C305" s="160"/>
    </row>
    <row r="306" spans="1:3" x14ac:dyDescent="0.25">
      <c r="A306" s="155"/>
      <c r="B306" s="160"/>
      <c r="C306" s="160"/>
    </row>
    <row r="307" spans="1:3" x14ac:dyDescent="0.25">
      <c r="A307" s="155"/>
      <c r="B307" s="160"/>
      <c r="C307" s="160"/>
    </row>
    <row r="308" spans="1:3" x14ac:dyDescent="0.25">
      <c r="A308" s="155"/>
      <c r="B308" s="160"/>
      <c r="C308" s="160"/>
    </row>
    <row r="309" spans="1:3" x14ac:dyDescent="0.25">
      <c r="A309" s="155"/>
      <c r="B309" s="160"/>
      <c r="C309" s="160"/>
    </row>
    <row r="310" spans="1:3" x14ac:dyDescent="0.25">
      <c r="A310" s="155"/>
      <c r="B310" s="160"/>
      <c r="C310" s="160"/>
    </row>
    <row r="311" spans="1:3" x14ac:dyDescent="0.25">
      <c r="A311" s="155"/>
      <c r="B311" s="160"/>
      <c r="C311" s="160"/>
    </row>
    <row r="312" spans="1:3" x14ac:dyDescent="0.25">
      <c r="A312" s="155"/>
      <c r="B312" s="160"/>
      <c r="C312" s="160"/>
    </row>
    <row r="313" spans="1:3" x14ac:dyDescent="0.25">
      <c r="A313" s="155"/>
      <c r="B313" s="160"/>
      <c r="C313" s="160"/>
    </row>
    <row r="314" spans="1:3" x14ac:dyDescent="0.25">
      <c r="A314" s="155"/>
      <c r="B314" s="160"/>
      <c r="C314" s="160"/>
    </row>
    <row r="315" spans="1:3" x14ac:dyDescent="0.25">
      <c r="A315" s="155"/>
      <c r="B315" s="160"/>
      <c r="C315" s="160"/>
    </row>
    <row r="316" spans="1:3" x14ac:dyDescent="0.25">
      <c r="A316" s="155"/>
      <c r="B316" s="160"/>
      <c r="C316" s="160"/>
    </row>
    <row r="317" spans="1:3" x14ac:dyDescent="0.25">
      <c r="A317" s="155"/>
      <c r="B317" s="160"/>
      <c r="C317" s="160"/>
    </row>
    <row r="318" spans="1:3" x14ac:dyDescent="0.25">
      <c r="A318" s="155"/>
      <c r="B318" s="160"/>
      <c r="C318" s="160"/>
    </row>
    <row r="319" spans="1:3" x14ac:dyDescent="0.25">
      <c r="A319" s="155"/>
      <c r="B319" s="160"/>
      <c r="C319" s="160"/>
    </row>
    <row r="320" spans="1:3" x14ac:dyDescent="0.25">
      <c r="A320" s="155"/>
      <c r="B320" s="160"/>
      <c r="C320" s="160"/>
    </row>
    <row r="321" spans="1:3" x14ac:dyDescent="0.25">
      <c r="A321" s="155"/>
      <c r="B321" s="160"/>
      <c r="C321" s="160"/>
    </row>
    <row r="322" spans="1:3" x14ac:dyDescent="0.25">
      <c r="A322" s="155"/>
      <c r="B322" s="160"/>
      <c r="C322" s="160"/>
    </row>
    <row r="323" spans="1:3" x14ac:dyDescent="0.25">
      <c r="A323" s="155"/>
      <c r="B323" s="160"/>
      <c r="C323" s="160"/>
    </row>
    <row r="324" spans="1:3" x14ac:dyDescent="0.25">
      <c r="A324" s="155"/>
      <c r="B324" s="160"/>
      <c r="C324" s="160"/>
    </row>
    <row r="325" spans="1:3" x14ac:dyDescent="0.25">
      <c r="A325" s="155"/>
      <c r="B325" s="160"/>
      <c r="C325" s="160"/>
    </row>
    <row r="326" spans="1:3" x14ac:dyDescent="0.25">
      <c r="A326" s="155"/>
      <c r="B326" s="160"/>
      <c r="C326" s="160"/>
    </row>
    <row r="327" spans="1:3" x14ac:dyDescent="0.25">
      <c r="A327" s="155"/>
      <c r="B327" s="160"/>
      <c r="C327" s="160"/>
    </row>
    <row r="328" spans="1:3" x14ac:dyDescent="0.25">
      <c r="A328" s="155"/>
      <c r="B328" s="160"/>
      <c r="C328" s="160"/>
    </row>
    <row r="329" spans="1:3" x14ac:dyDescent="0.25">
      <c r="A329" s="155"/>
      <c r="B329" s="160"/>
      <c r="C329" s="160"/>
    </row>
    <row r="330" spans="1:3" x14ac:dyDescent="0.25">
      <c r="A330" s="155"/>
      <c r="B330" s="160"/>
      <c r="C330" s="160"/>
    </row>
    <row r="331" spans="1:3" x14ac:dyDescent="0.25">
      <c r="A331" s="155"/>
      <c r="B331" s="160"/>
      <c r="C331" s="160"/>
    </row>
    <row r="332" spans="1:3" x14ac:dyDescent="0.25">
      <c r="A332" s="155"/>
      <c r="B332" s="160"/>
      <c r="C332" s="160"/>
    </row>
    <row r="333" spans="1:3" x14ac:dyDescent="0.25">
      <c r="A333" s="155"/>
      <c r="B333" s="160"/>
      <c r="C333" s="160"/>
    </row>
    <row r="334" spans="1:3" x14ac:dyDescent="0.25">
      <c r="A334" s="155"/>
      <c r="B334" s="160"/>
      <c r="C334" s="160"/>
    </row>
    <row r="335" spans="1:3" x14ac:dyDescent="0.25">
      <c r="A335" s="155"/>
      <c r="B335" s="160"/>
      <c r="C335" s="160"/>
    </row>
    <row r="336" spans="1:3" x14ac:dyDescent="0.25">
      <c r="A336" s="155"/>
      <c r="B336" s="160"/>
      <c r="C336" s="160"/>
    </row>
    <row r="337" spans="1:3" x14ac:dyDescent="0.25">
      <c r="A337" s="155"/>
      <c r="B337" s="160"/>
      <c r="C337" s="160"/>
    </row>
    <row r="338" spans="1:3" x14ac:dyDescent="0.25">
      <c r="A338" s="155"/>
      <c r="B338" s="160"/>
      <c r="C338" s="160"/>
    </row>
    <row r="339" spans="1:3" x14ac:dyDescent="0.25">
      <c r="A339" s="155"/>
      <c r="B339" s="160"/>
      <c r="C339" s="160"/>
    </row>
    <row r="340" spans="1:3" x14ac:dyDescent="0.25">
      <c r="A340" s="155"/>
      <c r="B340" s="160"/>
      <c r="C340" s="160"/>
    </row>
    <row r="341" spans="1:3" x14ac:dyDescent="0.25">
      <c r="A341" s="155"/>
      <c r="B341" s="160"/>
      <c r="C341" s="160"/>
    </row>
    <row r="342" spans="1:3" x14ac:dyDescent="0.25">
      <c r="A342" s="155"/>
      <c r="B342" s="160"/>
      <c r="C342" s="160"/>
    </row>
    <row r="343" spans="1:3" x14ac:dyDescent="0.25">
      <c r="A343" s="155"/>
      <c r="B343" s="160"/>
      <c r="C343" s="160"/>
    </row>
    <row r="344" spans="1:3" x14ac:dyDescent="0.25">
      <c r="A344" s="155"/>
      <c r="B344" s="160"/>
      <c r="C344" s="160"/>
    </row>
    <row r="345" spans="1:3" x14ac:dyDescent="0.25">
      <c r="A345" s="155"/>
      <c r="B345" s="160"/>
      <c r="C345" s="160"/>
    </row>
    <row r="346" spans="1:3" x14ac:dyDescent="0.25">
      <c r="A346" s="155"/>
      <c r="B346" s="160"/>
      <c r="C346" s="160"/>
    </row>
    <row r="347" spans="1:3" x14ac:dyDescent="0.25">
      <c r="A347" s="155"/>
      <c r="B347" s="160"/>
      <c r="C347" s="160"/>
    </row>
    <row r="348" spans="1:3" x14ac:dyDescent="0.25">
      <c r="A348" s="155"/>
      <c r="B348" s="160"/>
      <c r="C348" s="160"/>
    </row>
    <row r="349" spans="1:3" x14ac:dyDescent="0.25">
      <c r="A349" s="155"/>
      <c r="B349" s="160"/>
      <c r="C349" s="160"/>
    </row>
    <row r="350" spans="1:3" x14ac:dyDescent="0.25">
      <c r="A350" s="155"/>
      <c r="B350" s="160"/>
      <c r="C350" s="160"/>
    </row>
    <row r="351" spans="1:3" x14ac:dyDescent="0.25">
      <c r="A351" s="155"/>
      <c r="B351" s="160"/>
      <c r="C351" s="160"/>
    </row>
    <row r="352" spans="1:3" x14ac:dyDescent="0.25">
      <c r="A352" s="155"/>
      <c r="B352" s="160"/>
      <c r="C352" s="160"/>
    </row>
    <row r="353" spans="1:3" x14ac:dyDescent="0.25">
      <c r="A353" s="155"/>
      <c r="B353" s="160"/>
      <c r="C353" s="160"/>
    </row>
    <row r="354" spans="1:3" x14ac:dyDescent="0.25">
      <c r="A354" s="155"/>
      <c r="B354" s="160"/>
      <c r="C354" s="160"/>
    </row>
    <row r="355" spans="1:3" x14ac:dyDescent="0.25">
      <c r="A355" s="155"/>
      <c r="B355" s="160"/>
      <c r="C355" s="160"/>
    </row>
    <row r="356" spans="1:3" x14ac:dyDescent="0.25">
      <c r="A356" s="155"/>
      <c r="B356" s="160"/>
      <c r="C356" s="160"/>
    </row>
    <row r="357" spans="1:3" x14ac:dyDescent="0.25">
      <c r="A357" s="155"/>
      <c r="B357" s="160"/>
      <c r="C357" s="160"/>
    </row>
    <row r="358" spans="1:3" x14ac:dyDescent="0.25">
      <c r="A358" s="155"/>
      <c r="B358" s="160"/>
      <c r="C358" s="160"/>
    </row>
    <row r="359" spans="1:3" x14ac:dyDescent="0.25">
      <c r="A359" s="155"/>
      <c r="B359" s="160"/>
      <c r="C359" s="160"/>
    </row>
    <row r="360" spans="1:3" x14ac:dyDescent="0.25">
      <c r="A360" s="155"/>
      <c r="B360" s="160"/>
      <c r="C360" s="160"/>
    </row>
    <row r="361" spans="1:3" x14ac:dyDescent="0.25">
      <c r="A361" s="155"/>
      <c r="B361" s="160"/>
      <c r="C361" s="160"/>
    </row>
    <row r="362" spans="1:3" x14ac:dyDescent="0.25">
      <c r="A362" s="155"/>
      <c r="B362" s="160"/>
      <c r="C362" s="160"/>
    </row>
    <row r="363" spans="1:3" x14ac:dyDescent="0.25">
      <c r="A363" s="155"/>
      <c r="B363" s="160"/>
      <c r="C363" s="160"/>
    </row>
    <row r="364" spans="1:3" x14ac:dyDescent="0.25">
      <c r="A364" s="155"/>
      <c r="B364" s="160"/>
      <c r="C364" s="160"/>
    </row>
    <row r="365" spans="1:3" x14ac:dyDescent="0.25">
      <c r="A365" s="155"/>
      <c r="B365" s="160"/>
      <c r="C365" s="160"/>
    </row>
    <row r="366" spans="1:3" x14ac:dyDescent="0.25">
      <c r="A366" s="155"/>
      <c r="B366" s="160"/>
      <c r="C366" s="160"/>
    </row>
    <row r="367" spans="1:3" x14ac:dyDescent="0.25">
      <c r="A367" s="155"/>
      <c r="B367" s="160"/>
      <c r="C367" s="160"/>
    </row>
    <row r="368" spans="1:3" x14ac:dyDescent="0.25">
      <c r="A368" s="155"/>
      <c r="B368" s="160"/>
      <c r="C368" s="160"/>
    </row>
    <row r="369" spans="1:3" x14ac:dyDescent="0.25">
      <c r="A369" s="155"/>
      <c r="B369" s="160"/>
      <c r="C369" s="160"/>
    </row>
    <row r="370" spans="1:3" x14ac:dyDescent="0.25">
      <c r="A370" s="155"/>
      <c r="B370" s="160"/>
      <c r="C370" s="160"/>
    </row>
    <row r="371" spans="1:3" x14ac:dyDescent="0.25">
      <c r="A371" s="155"/>
      <c r="B371" s="160"/>
      <c r="C371" s="160"/>
    </row>
    <row r="372" spans="1:3" x14ac:dyDescent="0.25">
      <c r="A372" s="155"/>
      <c r="B372" s="160"/>
      <c r="C372" s="160"/>
    </row>
    <row r="373" spans="1:3" x14ac:dyDescent="0.25">
      <c r="A373" s="155"/>
      <c r="B373" s="160"/>
      <c r="C373" s="160"/>
    </row>
    <row r="374" spans="1:3" x14ac:dyDescent="0.25">
      <c r="A374" s="155"/>
      <c r="B374" s="160"/>
      <c r="C374" s="160"/>
    </row>
    <row r="375" spans="1:3" x14ac:dyDescent="0.25">
      <c r="A375" s="155"/>
      <c r="B375" s="160"/>
      <c r="C375" s="160"/>
    </row>
    <row r="376" spans="1:3" x14ac:dyDescent="0.25">
      <c r="A376" s="155"/>
      <c r="B376" s="160"/>
      <c r="C376" s="160"/>
    </row>
    <row r="377" spans="1:3" x14ac:dyDescent="0.25">
      <c r="A377" s="155"/>
      <c r="B377" s="160"/>
      <c r="C377" s="160"/>
    </row>
    <row r="378" spans="1:3" x14ac:dyDescent="0.25">
      <c r="A378" s="155"/>
      <c r="B378" s="160"/>
      <c r="C378" s="160"/>
    </row>
    <row r="379" spans="1:3" x14ac:dyDescent="0.25">
      <c r="A379" s="155"/>
      <c r="B379" s="160"/>
      <c r="C379" s="160"/>
    </row>
    <row r="380" spans="1:3" x14ac:dyDescent="0.25">
      <c r="A380" s="155"/>
      <c r="B380" s="160"/>
      <c r="C380" s="160"/>
    </row>
    <row r="381" spans="1:3" x14ac:dyDescent="0.25">
      <c r="A381" s="155"/>
      <c r="B381" s="160"/>
      <c r="C381" s="160"/>
    </row>
    <row r="382" spans="1:3" x14ac:dyDescent="0.25">
      <c r="A382" s="155"/>
      <c r="B382" s="160"/>
      <c r="C382" s="160"/>
    </row>
    <row r="383" spans="1:3" x14ac:dyDescent="0.25">
      <c r="A383" s="155"/>
      <c r="B383" s="160"/>
      <c r="C383" s="160"/>
    </row>
    <row r="384" spans="1:3" x14ac:dyDescent="0.25">
      <c r="A384" s="155"/>
      <c r="B384" s="160"/>
      <c r="C384" s="160"/>
    </row>
    <row r="385" spans="1:3" x14ac:dyDescent="0.25">
      <c r="A385" s="155"/>
      <c r="B385" s="160"/>
      <c r="C385" s="160"/>
    </row>
    <row r="386" spans="1:3" x14ac:dyDescent="0.25">
      <c r="A386" s="155"/>
      <c r="B386" s="160"/>
      <c r="C386" s="160"/>
    </row>
    <row r="387" spans="1:3" x14ac:dyDescent="0.25">
      <c r="A387" s="155"/>
      <c r="B387" s="160"/>
      <c r="C387" s="160"/>
    </row>
    <row r="388" spans="1:3" x14ac:dyDescent="0.25">
      <c r="A388" s="155"/>
      <c r="B388" s="160"/>
      <c r="C388" s="160"/>
    </row>
    <row r="389" spans="1:3" x14ac:dyDescent="0.25">
      <c r="A389" s="155"/>
      <c r="B389" s="160"/>
      <c r="C389" s="160"/>
    </row>
    <row r="390" spans="1:3" x14ac:dyDescent="0.25">
      <c r="A390" s="155"/>
      <c r="B390" s="160"/>
      <c r="C390" s="160"/>
    </row>
    <row r="391" spans="1:3" x14ac:dyDescent="0.25">
      <c r="A391" s="155"/>
      <c r="B391" s="160"/>
      <c r="C391" s="160"/>
    </row>
    <row r="392" spans="1:3" x14ac:dyDescent="0.25">
      <c r="A392" s="155"/>
      <c r="B392" s="160"/>
      <c r="C392" s="160"/>
    </row>
    <row r="393" spans="1:3" x14ac:dyDescent="0.25">
      <c r="A393" s="155"/>
      <c r="B393" s="160"/>
      <c r="C393" s="160"/>
    </row>
    <row r="394" spans="1:3" x14ac:dyDescent="0.25">
      <c r="A394" s="155"/>
      <c r="B394" s="160"/>
      <c r="C394" s="160"/>
    </row>
    <row r="395" spans="1:3" x14ac:dyDescent="0.25">
      <c r="A395" s="155"/>
      <c r="B395" s="160"/>
      <c r="C395" s="160"/>
    </row>
    <row r="396" spans="1:3" x14ac:dyDescent="0.25">
      <c r="A396" s="155"/>
      <c r="B396" s="160"/>
      <c r="C396" s="160"/>
    </row>
    <row r="397" spans="1:3" x14ac:dyDescent="0.25">
      <c r="A397" s="155"/>
      <c r="B397" s="160"/>
      <c r="C397" s="160"/>
    </row>
    <row r="398" spans="1:3" x14ac:dyDescent="0.25">
      <c r="A398" s="155"/>
      <c r="B398" s="160"/>
      <c r="C398" s="160"/>
    </row>
    <row r="399" spans="1:3" x14ac:dyDescent="0.25">
      <c r="A399" s="155"/>
      <c r="B399" s="160"/>
      <c r="C399" s="160"/>
    </row>
    <row r="400" spans="1:3" x14ac:dyDescent="0.25">
      <c r="A400" s="155"/>
      <c r="B400" s="160"/>
      <c r="C400" s="160"/>
    </row>
    <row r="401" spans="1:3" x14ac:dyDescent="0.25">
      <c r="A401" s="155"/>
      <c r="B401" s="160"/>
      <c r="C401" s="160"/>
    </row>
    <row r="402" spans="1:3" x14ac:dyDescent="0.25">
      <c r="A402" s="155"/>
      <c r="B402" s="160"/>
      <c r="C402" s="160"/>
    </row>
    <row r="403" spans="1:3" x14ac:dyDescent="0.25">
      <c r="A403" s="155"/>
      <c r="B403" s="160"/>
      <c r="C403" s="160"/>
    </row>
    <row r="404" spans="1:3" x14ac:dyDescent="0.25">
      <c r="A404" s="155"/>
      <c r="B404" s="160"/>
      <c r="C404" s="160"/>
    </row>
    <row r="405" spans="1:3" x14ac:dyDescent="0.25">
      <c r="A405" s="155"/>
      <c r="B405" s="160"/>
      <c r="C405" s="160"/>
    </row>
    <row r="406" spans="1:3" x14ac:dyDescent="0.25">
      <c r="A406" s="155"/>
      <c r="B406" s="160"/>
      <c r="C406" s="160"/>
    </row>
    <row r="407" spans="1:3" x14ac:dyDescent="0.25">
      <c r="A407" s="155"/>
      <c r="B407" s="160"/>
      <c r="C407" s="160"/>
    </row>
    <row r="408" spans="1:3" x14ac:dyDescent="0.25">
      <c r="A408" s="155"/>
      <c r="B408" s="160"/>
      <c r="C408" s="160"/>
    </row>
    <row r="409" spans="1:3" x14ac:dyDescent="0.25">
      <c r="A409" s="155"/>
      <c r="B409" s="160"/>
      <c r="C409" s="160"/>
    </row>
    <row r="410" spans="1:3" x14ac:dyDescent="0.25">
      <c r="A410" s="155"/>
      <c r="B410" s="160"/>
      <c r="C410" s="160"/>
    </row>
    <row r="411" spans="1:3" x14ac:dyDescent="0.25">
      <c r="A411" s="155"/>
      <c r="B411" s="160"/>
      <c r="C411" s="160"/>
    </row>
    <row r="412" spans="1:3" x14ac:dyDescent="0.25">
      <c r="A412" s="155"/>
      <c r="B412" s="160"/>
      <c r="C412" s="160"/>
    </row>
    <row r="413" spans="1:3" x14ac:dyDescent="0.25">
      <c r="A413" s="155"/>
      <c r="B413" s="160"/>
      <c r="C413" s="160"/>
    </row>
    <row r="414" spans="1:3" x14ac:dyDescent="0.25">
      <c r="A414" s="155"/>
      <c r="B414" s="160"/>
      <c r="C414" s="160"/>
    </row>
    <row r="415" spans="1:3" x14ac:dyDescent="0.25">
      <c r="A415" s="155"/>
      <c r="B415" s="160"/>
      <c r="C415" s="160"/>
    </row>
    <row r="416" spans="1:3" x14ac:dyDescent="0.25">
      <c r="A416" s="155"/>
      <c r="B416" s="160"/>
      <c r="C416" s="160"/>
    </row>
    <row r="417" spans="1:3" x14ac:dyDescent="0.25">
      <c r="A417" s="155"/>
      <c r="B417" s="160"/>
      <c r="C417" s="160"/>
    </row>
    <row r="418" spans="1:3" x14ac:dyDescent="0.25">
      <c r="A418" s="155"/>
      <c r="B418" s="160"/>
      <c r="C418" s="160"/>
    </row>
    <row r="419" spans="1:3" x14ac:dyDescent="0.25">
      <c r="A419" s="155"/>
      <c r="B419" s="160"/>
      <c r="C419" s="160"/>
    </row>
    <row r="420" spans="1:3" x14ac:dyDescent="0.25">
      <c r="A420" s="155"/>
      <c r="B420" s="160"/>
      <c r="C420" s="160"/>
    </row>
    <row r="421" spans="1:3" x14ac:dyDescent="0.25">
      <c r="A421" s="155"/>
      <c r="B421" s="160"/>
      <c r="C421" s="160"/>
    </row>
    <row r="422" spans="1:3" x14ac:dyDescent="0.25">
      <c r="A422" s="155"/>
      <c r="B422" s="160"/>
      <c r="C422" s="160"/>
    </row>
    <row r="423" spans="1:3" x14ac:dyDescent="0.25">
      <c r="A423" s="155"/>
      <c r="B423" s="160"/>
      <c r="C423" s="160"/>
    </row>
    <row r="424" spans="1:3" x14ac:dyDescent="0.25">
      <c r="A424" s="155"/>
      <c r="B424" s="160"/>
      <c r="C424" s="160"/>
    </row>
    <row r="425" spans="1:3" x14ac:dyDescent="0.25">
      <c r="A425" s="155"/>
      <c r="B425" s="160"/>
      <c r="C425" s="160"/>
    </row>
    <row r="426" spans="1:3" x14ac:dyDescent="0.25">
      <c r="A426" s="155"/>
      <c r="B426" s="160"/>
      <c r="C426" s="160"/>
    </row>
    <row r="427" spans="1:3" x14ac:dyDescent="0.25">
      <c r="A427" s="155"/>
      <c r="B427" s="160"/>
      <c r="C427" s="160"/>
    </row>
    <row r="428" spans="1:3" x14ac:dyDescent="0.25">
      <c r="A428" s="155"/>
      <c r="B428" s="160"/>
      <c r="C428" s="160"/>
    </row>
    <row r="429" spans="1:3" x14ac:dyDescent="0.25">
      <c r="A429" s="155"/>
      <c r="B429" s="160"/>
      <c r="C429" s="160"/>
    </row>
    <row r="430" spans="1:3" x14ac:dyDescent="0.25">
      <c r="A430" s="155"/>
      <c r="B430" s="160"/>
      <c r="C430" s="160"/>
    </row>
    <row r="431" spans="1:3" x14ac:dyDescent="0.25">
      <c r="A431" s="155"/>
      <c r="B431" s="160"/>
      <c r="C431" s="160"/>
    </row>
    <row r="432" spans="1:3" x14ac:dyDescent="0.25">
      <c r="A432" s="155"/>
      <c r="B432" s="160"/>
      <c r="C432" s="160"/>
    </row>
    <row r="433" spans="1:3" x14ac:dyDescent="0.25">
      <c r="A433" s="155"/>
      <c r="B433" s="160"/>
      <c r="C433" s="160"/>
    </row>
    <row r="434" spans="1:3" x14ac:dyDescent="0.25">
      <c r="A434" s="155"/>
      <c r="B434" s="160"/>
      <c r="C434" s="160"/>
    </row>
    <row r="435" spans="1:3" x14ac:dyDescent="0.25">
      <c r="A435" s="155"/>
      <c r="B435" s="160"/>
      <c r="C435" s="160"/>
    </row>
    <row r="436" spans="1:3" x14ac:dyDescent="0.25">
      <c r="A436" s="155"/>
      <c r="B436" s="160"/>
      <c r="C436" s="160"/>
    </row>
    <row r="437" spans="1:3" x14ac:dyDescent="0.25">
      <c r="A437" s="155"/>
      <c r="B437" s="160"/>
      <c r="C437" s="160"/>
    </row>
    <row r="438" spans="1:3" x14ac:dyDescent="0.25">
      <c r="A438" s="155"/>
      <c r="B438" s="160"/>
      <c r="C438" s="160"/>
    </row>
    <row r="439" spans="1:3" x14ac:dyDescent="0.25">
      <c r="A439" s="155"/>
      <c r="B439" s="160"/>
      <c r="C439" s="160"/>
    </row>
    <row r="440" spans="1:3" x14ac:dyDescent="0.25">
      <c r="A440" s="155"/>
      <c r="B440" s="160"/>
      <c r="C440" s="160"/>
    </row>
    <row r="441" spans="1:3" x14ac:dyDescent="0.25">
      <c r="A441" s="155"/>
      <c r="B441" s="160"/>
      <c r="C441" s="160"/>
    </row>
    <row r="442" spans="1:3" x14ac:dyDescent="0.25">
      <c r="A442" s="155"/>
      <c r="B442" s="160"/>
      <c r="C442" s="160"/>
    </row>
    <row r="443" spans="1:3" x14ac:dyDescent="0.25">
      <c r="A443" s="155"/>
      <c r="B443" s="160"/>
      <c r="C443" s="160"/>
    </row>
    <row r="444" spans="1:3" x14ac:dyDescent="0.25">
      <c r="A444" s="155"/>
      <c r="B444" s="160"/>
      <c r="C444" s="160"/>
    </row>
    <row r="445" spans="1:3" x14ac:dyDescent="0.25">
      <c r="A445" s="155"/>
      <c r="B445" s="160"/>
      <c r="C445" s="160"/>
    </row>
    <row r="446" spans="1:3" x14ac:dyDescent="0.25">
      <c r="A446" s="155"/>
      <c r="B446" s="160"/>
      <c r="C446" s="160"/>
    </row>
    <row r="447" spans="1:3" x14ac:dyDescent="0.25">
      <c r="A447" s="155"/>
      <c r="B447" s="160"/>
      <c r="C447" s="160"/>
    </row>
    <row r="448" spans="1:3" x14ac:dyDescent="0.25">
      <c r="A448" s="155"/>
      <c r="B448" s="160"/>
      <c r="C448" s="160"/>
    </row>
    <row r="449" spans="1:3" x14ac:dyDescent="0.25">
      <c r="A449" s="155"/>
      <c r="B449" s="160"/>
      <c r="C449" s="160"/>
    </row>
    <row r="450" spans="1:3" x14ac:dyDescent="0.25">
      <c r="A450" s="155"/>
      <c r="B450" s="160"/>
      <c r="C450" s="160"/>
    </row>
    <row r="451" spans="1:3" x14ac:dyDescent="0.25">
      <c r="A451" s="155"/>
      <c r="B451" s="160"/>
      <c r="C451" s="160"/>
    </row>
    <row r="452" spans="1:3" x14ac:dyDescent="0.25">
      <c r="A452" s="155"/>
      <c r="B452" s="160"/>
      <c r="C452" s="160"/>
    </row>
    <row r="453" spans="1:3" x14ac:dyDescent="0.25">
      <c r="A453" s="155"/>
      <c r="B453" s="160"/>
      <c r="C453" s="160"/>
    </row>
    <row r="454" spans="1:3" x14ac:dyDescent="0.25">
      <c r="A454" s="155"/>
      <c r="B454" s="160"/>
      <c r="C454" s="160"/>
    </row>
    <row r="455" spans="1:3" x14ac:dyDescent="0.25">
      <c r="A455" s="155"/>
      <c r="B455" s="160"/>
      <c r="C455" s="160"/>
    </row>
    <row r="456" spans="1:3" x14ac:dyDescent="0.25">
      <c r="A456" s="155"/>
      <c r="B456" s="160"/>
      <c r="C456" s="160"/>
    </row>
    <row r="457" spans="1:3" x14ac:dyDescent="0.25">
      <c r="A457" s="155"/>
      <c r="B457" s="160"/>
      <c r="C457" s="160"/>
    </row>
    <row r="458" spans="1:3" x14ac:dyDescent="0.25">
      <c r="A458" s="155"/>
      <c r="B458" s="160"/>
      <c r="C458" s="160"/>
    </row>
    <row r="459" spans="1:3" x14ac:dyDescent="0.25">
      <c r="A459" s="155"/>
      <c r="B459" s="160"/>
      <c r="C459" s="160"/>
    </row>
    <row r="460" spans="1:3" x14ac:dyDescent="0.25">
      <c r="A460" s="155"/>
      <c r="B460" s="160"/>
      <c r="C460" s="160"/>
    </row>
    <row r="461" spans="1:3" x14ac:dyDescent="0.25">
      <c r="A461" s="155"/>
      <c r="B461" s="160"/>
      <c r="C461" s="160"/>
    </row>
    <row r="462" spans="1:3" x14ac:dyDescent="0.25">
      <c r="A462" s="155"/>
      <c r="B462" s="160"/>
      <c r="C462" s="160"/>
    </row>
    <row r="463" spans="1:3" x14ac:dyDescent="0.25">
      <c r="A463" s="155"/>
      <c r="B463" s="160"/>
      <c r="C463" s="160"/>
    </row>
    <row r="464" spans="1:3" x14ac:dyDescent="0.25">
      <c r="A464" s="155"/>
      <c r="B464" s="160"/>
      <c r="C464" s="160"/>
    </row>
    <row r="465" spans="1:3" x14ac:dyDescent="0.25">
      <c r="A465" s="155"/>
      <c r="B465" s="160"/>
      <c r="C465" s="160"/>
    </row>
    <row r="466" spans="1:3" x14ac:dyDescent="0.25">
      <c r="A466" s="155"/>
      <c r="B466" s="160"/>
      <c r="C466" s="160"/>
    </row>
    <row r="467" spans="1:3" x14ac:dyDescent="0.25">
      <c r="A467" s="155"/>
      <c r="B467" s="160"/>
      <c r="C467" s="160"/>
    </row>
    <row r="468" spans="1:3" x14ac:dyDescent="0.25">
      <c r="A468" s="155"/>
      <c r="B468" s="160"/>
      <c r="C468" s="160"/>
    </row>
    <row r="469" spans="1:3" x14ac:dyDescent="0.25">
      <c r="A469" s="155"/>
      <c r="B469" s="160"/>
      <c r="C469" s="160"/>
    </row>
    <row r="470" spans="1:3" x14ac:dyDescent="0.25">
      <c r="A470" s="155"/>
      <c r="B470" s="160"/>
      <c r="C470" s="160"/>
    </row>
    <row r="471" spans="1:3" x14ac:dyDescent="0.25">
      <c r="A471" s="155"/>
      <c r="B471" s="160"/>
      <c r="C471" s="160"/>
    </row>
    <row r="472" spans="1:3" x14ac:dyDescent="0.25">
      <c r="A472" s="155"/>
      <c r="B472" s="160"/>
      <c r="C472" s="160"/>
    </row>
    <row r="473" spans="1:3" x14ac:dyDescent="0.25">
      <c r="A473" s="155"/>
      <c r="B473" s="160"/>
      <c r="C473" s="160"/>
    </row>
    <row r="474" spans="1:3" x14ac:dyDescent="0.25">
      <c r="A474" s="155"/>
      <c r="B474" s="160"/>
      <c r="C474" s="160"/>
    </row>
    <row r="475" spans="1:3" x14ac:dyDescent="0.25">
      <c r="A475" s="155"/>
      <c r="B475" s="160"/>
      <c r="C475" s="160"/>
    </row>
    <row r="476" spans="1:3" x14ac:dyDescent="0.25">
      <c r="A476" s="155"/>
      <c r="B476" s="160"/>
      <c r="C476" s="160"/>
    </row>
    <row r="477" spans="1:3" x14ac:dyDescent="0.25">
      <c r="A477" s="155"/>
      <c r="B477" s="160"/>
      <c r="C477" s="160"/>
    </row>
    <row r="478" spans="1:3" x14ac:dyDescent="0.25">
      <c r="A478" s="155"/>
      <c r="B478" s="160"/>
      <c r="C478" s="160"/>
    </row>
    <row r="479" spans="1:3" x14ac:dyDescent="0.25">
      <c r="A479" s="155"/>
      <c r="B479" s="160"/>
      <c r="C479" s="160"/>
    </row>
    <row r="480" spans="1:3" x14ac:dyDescent="0.25">
      <c r="A480" s="155"/>
      <c r="B480" s="160"/>
      <c r="C480" s="160"/>
    </row>
    <row r="481" spans="1:3" x14ac:dyDescent="0.25">
      <c r="A481" s="155"/>
      <c r="B481" s="160"/>
      <c r="C481" s="160"/>
    </row>
    <row r="482" spans="1:3" x14ac:dyDescent="0.25">
      <c r="A482" s="155"/>
      <c r="B482" s="160"/>
      <c r="C482" s="160"/>
    </row>
    <row r="483" spans="1:3" x14ac:dyDescent="0.25">
      <c r="A483" s="155"/>
      <c r="B483" s="160"/>
      <c r="C483" s="160"/>
    </row>
    <row r="484" spans="1:3" x14ac:dyDescent="0.25">
      <c r="A484" s="155"/>
      <c r="B484" s="160"/>
      <c r="C484" s="160"/>
    </row>
    <row r="485" spans="1:3" x14ac:dyDescent="0.25">
      <c r="A485" s="155"/>
      <c r="B485" s="160"/>
      <c r="C485" s="160"/>
    </row>
    <row r="486" spans="1:3" x14ac:dyDescent="0.25">
      <c r="A486" s="155"/>
      <c r="B486" s="160"/>
      <c r="C486" s="160"/>
    </row>
    <row r="487" spans="1:3" x14ac:dyDescent="0.25">
      <c r="A487" s="155"/>
      <c r="B487" s="160"/>
      <c r="C487" s="160"/>
    </row>
    <row r="488" spans="1:3" x14ac:dyDescent="0.25">
      <c r="A488" s="155"/>
      <c r="B488" s="160"/>
      <c r="C488" s="160"/>
    </row>
    <row r="489" spans="1:3" x14ac:dyDescent="0.25">
      <c r="A489" s="155"/>
      <c r="B489" s="160"/>
      <c r="C489" s="160"/>
    </row>
    <row r="490" spans="1:3" x14ac:dyDescent="0.25">
      <c r="A490" s="155"/>
      <c r="B490" s="160"/>
      <c r="C490" s="160"/>
    </row>
    <row r="491" spans="1:3" x14ac:dyDescent="0.25">
      <c r="A491" s="155"/>
      <c r="B491" s="160"/>
      <c r="C491" s="160"/>
    </row>
    <row r="492" spans="1:3" x14ac:dyDescent="0.25">
      <c r="A492" s="155"/>
      <c r="B492" s="160"/>
      <c r="C492" s="160"/>
    </row>
    <row r="493" spans="1:3" x14ac:dyDescent="0.25">
      <c r="A493" s="155"/>
      <c r="B493" s="160"/>
      <c r="C493" s="160"/>
    </row>
    <row r="494" spans="1:3" x14ac:dyDescent="0.25">
      <c r="A494" s="155"/>
      <c r="B494" s="160"/>
      <c r="C494" s="160"/>
    </row>
    <row r="495" spans="1:3" x14ac:dyDescent="0.25">
      <c r="A495" s="155"/>
      <c r="B495" s="160"/>
      <c r="C495" s="160"/>
    </row>
    <row r="496" spans="1:3" x14ac:dyDescent="0.25">
      <c r="A496" s="155"/>
      <c r="B496" s="160"/>
      <c r="C496" s="160"/>
    </row>
    <row r="497" spans="1:3" x14ac:dyDescent="0.25">
      <c r="A497" s="155"/>
      <c r="B497" s="160"/>
      <c r="C497" s="160"/>
    </row>
    <row r="498" spans="1:3" x14ac:dyDescent="0.25">
      <c r="A498" s="155"/>
      <c r="B498" s="160"/>
      <c r="C498" s="160"/>
    </row>
    <row r="499" spans="1:3" x14ac:dyDescent="0.25">
      <c r="A499" s="155"/>
      <c r="B499" s="160"/>
      <c r="C499" s="160"/>
    </row>
    <row r="500" spans="1:3" x14ac:dyDescent="0.25">
      <c r="A500" s="155"/>
      <c r="B500" s="160"/>
      <c r="C500" s="160"/>
    </row>
    <row r="501" spans="1:3" x14ac:dyDescent="0.25">
      <c r="A501" s="155"/>
      <c r="B501" s="160"/>
      <c r="C501" s="160"/>
    </row>
    <row r="502" spans="1:3" x14ac:dyDescent="0.25">
      <c r="A502" s="155"/>
      <c r="B502" s="160"/>
      <c r="C502" s="160"/>
    </row>
    <row r="503" spans="1:3" x14ac:dyDescent="0.25">
      <c r="A503" s="155"/>
      <c r="B503" s="160"/>
      <c r="C503" s="160"/>
    </row>
    <row r="504" spans="1:3" x14ac:dyDescent="0.25">
      <c r="A504" s="155"/>
      <c r="B504" s="160"/>
      <c r="C504" s="160"/>
    </row>
    <row r="505" spans="1:3" x14ac:dyDescent="0.25">
      <c r="A505" s="155"/>
      <c r="B505" s="160"/>
      <c r="C505" s="160"/>
    </row>
    <row r="506" spans="1:3" x14ac:dyDescent="0.25">
      <c r="A506" s="155"/>
      <c r="B506" s="160"/>
      <c r="C506" s="160"/>
    </row>
    <row r="507" spans="1:3" x14ac:dyDescent="0.25">
      <c r="A507" s="155"/>
      <c r="B507" s="160"/>
      <c r="C507" s="160"/>
    </row>
    <row r="508" spans="1:3" x14ac:dyDescent="0.25">
      <c r="A508" s="155"/>
      <c r="B508" s="160"/>
      <c r="C508" s="160"/>
    </row>
    <row r="509" spans="1:3" x14ac:dyDescent="0.25">
      <c r="A509" s="155"/>
      <c r="B509" s="160"/>
      <c r="C509" s="160"/>
    </row>
    <row r="510" spans="1:3" x14ac:dyDescent="0.25">
      <c r="A510" s="155"/>
      <c r="B510" s="160"/>
      <c r="C510" s="160"/>
    </row>
    <row r="511" spans="1:3" x14ac:dyDescent="0.25">
      <c r="A511" s="155"/>
      <c r="B511" s="160"/>
      <c r="C511" s="160"/>
    </row>
    <row r="512" spans="1:3" x14ac:dyDescent="0.25">
      <c r="A512" s="155"/>
      <c r="B512" s="160"/>
      <c r="C512" s="160"/>
    </row>
    <row r="513" spans="1:3" x14ac:dyDescent="0.25">
      <c r="A513" s="155"/>
      <c r="B513" s="160"/>
      <c r="C513" s="160"/>
    </row>
    <row r="514" spans="1:3" x14ac:dyDescent="0.25">
      <c r="A514" s="155"/>
      <c r="B514" s="160"/>
      <c r="C514" s="160"/>
    </row>
    <row r="515" spans="1:3" x14ac:dyDescent="0.25">
      <c r="A515" s="155"/>
      <c r="B515" s="160"/>
      <c r="C515" s="160"/>
    </row>
    <row r="516" spans="1:3" x14ac:dyDescent="0.25">
      <c r="A516" s="155"/>
      <c r="B516" s="160"/>
      <c r="C516" s="160"/>
    </row>
    <row r="517" spans="1:3" x14ac:dyDescent="0.25">
      <c r="A517" s="155"/>
      <c r="B517" s="160"/>
      <c r="C517" s="160"/>
    </row>
    <row r="518" spans="1:3" x14ac:dyDescent="0.25">
      <c r="A518" s="155"/>
      <c r="B518" s="160"/>
      <c r="C518" s="160"/>
    </row>
    <row r="519" spans="1:3" x14ac:dyDescent="0.25">
      <c r="A519" s="155"/>
      <c r="B519" s="160"/>
      <c r="C519" s="160"/>
    </row>
    <row r="520" spans="1:3" x14ac:dyDescent="0.25">
      <c r="A520" s="155"/>
      <c r="B520" s="160"/>
      <c r="C520" s="160"/>
    </row>
    <row r="521" spans="1:3" x14ac:dyDescent="0.25">
      <c r="A521" s="155"/>
      <c r="B521" s="160"/>
      <c r="C521" s="160"/>
    </row>
    <row r="522" spans="1:3" x14ac:dyDescent="0.25">
      <c r="A522" s="155"/>
      <c r="B522" s="160"/>
      <c r="C522" s="160"/>
    </row>
    <row r="523" spans="1:3" x14ac:dyDescent="0.25">
      <c r="A523" s="155"/>
      <c r="B523" s="160"/>
      <c r="C523" s="160"/>
    </row>
    <row r="524" spans="1:3" x14ac:dyDescent="0.25">
      <c r="A524" s="155"/>
      <c r="B524" s="160"/>
      <c r="C524" s="160"/>
    </row>
    <row r="525" spans="1:3" x14ac:dyDescent="0.25">
      <c r="A525" s="155"/>
      <c r="B525" s="160"/>
      <c r="C525" s="160"/>
    </row>
    <row r="526" spans="1:3" x14ac:dyDescent="0.25">
      <c r="A526" s="155"/>
      <c r="B526" s="160"/>
      <c r="C526" s="160"/>
    </row>
    <row r="527" spans="1:3" x14ac:dyDescent="0.25">
      <c r="A527" s="155"/>
      <c r="B527" s="160"/>
      <c r="C527" s="160"/>
    </row>
    <row r="528" spans="1:3" x14ac:dyDescent="0.25">
      <c r="A528" s="155"/>
      <c r="B528" s="160"/>
      <c r="C528" s="160"/>
    </row>
    <row r="529" spans="1:3" x14ac:dyDescent="0.25">
      <c r="A529" s="155"/>
      <c r="B529" s="160"/>
      <c r="C529" s="160"/>
    </row>
    <row r="530" spans="1:3" x14ac:dyDescent="0.25">
      <c r="A530" s="155"/>
      <c r="B530" s="160"/>
      <c r="C530" s="160"/>
    </row>
    <row r="531" spans="1:3" x14ac:dyDescent="0.25">
      <c r="A531" s="155"/>
      <c r="B531" s="160"/>
      <c r="C531" s="160"/>
    </row>
    <row r="532" spans="1:3" x14ac:dyDescent="0.25">
      <c r="A532" s="155"/>
      <c r="B532" s="160"/>
      <c r="C532" s="160"/>
    </row>
    <row r="533" spans="1:3" x14ac:dyDescent="0.25">
      <c r="A533" s="155"/>
      <c r="B533" s="160"/>
      <c r="C533" s="160"/>
    </row>
    <row r="534" spans="1:3" x14ac:dyDescent="0.25">
      <c r="A534" s="155"/>
      <c r="B534" s="160"/>
      <c r="C534" s="160"/>
    </row>
    <row r="535" spans="1:3" x14ac:dyDescent="0.25">
      <c r="A535" s="155"/>
      <c r="B535" s="160"/>
      <c r="C535" s="160"/>
    </row>
    <row r="536" spans="1:3" x14ac:dyDescent="0.25">
      <c r="A536" s="155"/>
      <c r="B536" s="160"/>
      <c r="C536" s="160"/>
    </row>
    <row r="537" spans="1:3" x14ac:dyDescent="0.25">
      <c r="A537" s="155"/>
      <c r="B537" s="160"/>
      <c r="C537" s="160"/>
    </row>
    <row r="538" spans="1:3" x14ac:dyDescent="0.25">
      <c r="A538" s="155"/>
      <c r="B538" s="160"/>
      <c r="C538" s="160"/>
    </row>
    <row r="539" spans="1:3" x14ac:dyDescent="0.25">
      <c r="A539" s="155"/>
      <c r="B539" s="160"/>
      <c r="C539" s="160"/>
    </row>
    <row r="540" spans="1:3" x14ac:dyDescent="0.25">
      <c r="A540" s="155"/>
      <c r="B540" s="160"/>
      <c r="C540" s="160"/>
    </row>
    <row r="541" spans="1:3" x14ac:dyDescent="0.25">
      <c r="A541" s="155"/>
      <c r="B541" s="160"/>
      <c r="C541" s="160"/>
    </row>
    <row r="542" spans="1:3" x14ac:dyDescent="0.25">
      <c r="A542" s="155"/>
      <c r="B542" s="160"/>
      <c r="C542" s="160"/>
    </row>
    <row r="543" spans="1:3" x14ac:dyDescent="0.25">
      <c r="A543" s="155"/>
      <c r="B543" s="160"/>
      <c r="C543" s="160"/>
    </row>
    <row r="544" spans="1:3" x14ac:dyDescent="0.25">
      <c r="A544" s="155"/>
      <c r="B544" s="160"/>
      <c r="C544" s="160"/>
    </row>
    <row r="545" spans="1:3" x14ac:dyDescent="0.25">
      <c r="A545" s="155"/>
      <c r="B545" s="160"/>
      <c r="C545" s="160"/>
    </row>
    <row r="546" spans="1:3" x14ac:dyDescent="0.25">
      <c r="A546" s="155"/>
      <c r="B546" s="160"/>
      <c r="C546" s="160"/>
    </row>
    <row r="547" spans="1:3" x14ac:dyDescent="0.25">
      <c r="A547" s="155"/>
      <c r="B547" s="160"/>
      <c r="C547" s="160"/>
    </row>
    <row r="548" spans="1:3" x14ac:dyDescent="0.25">
      <c r="A548" s="155"/>
      <c r="B548" s="160"/>
      <c r="C548" s="160"/>
    </row>
    <row r="549" spans="1:3" x14ac:dyDescent="0.25">
      <c r="A549" s="155"/>
      <c r="B549" s="160"/>
      <c r="C549" s="160"/>
    </row>
    <row r="550" spans="1:3" x14ac:dyDescent="0.25">
      <c r="A550" s="155"/>
      <c r="B550" s="160"/>
      <c r="C550" s="160"/>
    </row>
    <row r="551" spans="1:3" x14ac:dyDescent="0.25">
      <c r="A551" s="155"/>
      <c r="B551" s="160"/>
      <c r="C551" s="160"/>
    </row>
    <row r="552" spans="1:3" x14ac:dyDescent="0.25">
      <c r="A552" s="155"/>
      <c r="B552" s="160"/>
      <c r="C552" s="160"/>
    </row>
    <row r="553" spans="1:3" x14ac:dyDescent="0.25">
      <c r="A553" s="155"/>
      <c r="B553" s="160"/>
      <c r="C553" s="160"/>
    </row>
    <row r="554" spans="1:3" x14ac:dyDescent="0.25">
      <c r="A554" s="155"/>
      <c r="B554" s="160"/>
      <c r="C554" s="160"/>
    </row>
    <row r="555" spans="1:3" x14ac:dyDescent="0.25">
      <c r="A555" s="155"/>
      <c r="B555" s="160"/>
      <c r="C555" s="160"/>
    </row>
    <row r="556" spans="1:3" x14ac:dyDescent="0.25">
      <c r="A556" s="155"/>
      <c r="B556" s="160"/>
      <c r="C556" s="160"/>
    </row>
    <row r="557" spans="1:3" x14ac:dyDescent="0.25">
      <c r="A557" s="155"/>
      <c r="B557" s="160"/>
      <c r="C557" s="160"/>
    </row>
    <row r="558" spans="1:3" x14ac:dyDescent="0.25">
      <c r="A558" s="155"/>
      <c r="B558" s="160"/>
      <c r="C558" s="160"/>
    </row>
    <row r="559" spans="1:3" x14ac:dyDescent="0.25">
      <c r="A559" s="155"/>
      <c r="B559" s="160"/>
      <c r="C559" s="160"/>
    </row>
    <row r="560" spans="1:3" x14ac:dyDescent="0.25">
      <c r="A560" s="155"/>
      <c r="B560" s="160"/>
      <c r="C560" s="160"/>
    </row>
    <row r="561" spans="1:3" x14ac:dyDescent="0.25">
      <c r="A561" s="155"/>
      <c r="B561" s="160"/>
      <c r="C561" s="160"/>
    </row>
    <row r="562" spans="1:3" x14ac:dyDescent="0.25">
      <c r="A562" s="155"/>
      <c r="B562" s="160"/>
      <c r="C562" s="160"/>
    </row>
    <row r="563" spans="1:3" x14ac:dyDescent="0.25">
      <c r="A563" s="155"/>
      <c r="B563" s="160"/>
      <c r="C563" s="160"/>
    </row>
    <row r="564" spans="1:3" x14ac:dyDescent="0.25">
      <c r="A564" s="155"/>
      <c r="B564" s="160"/>
      <c r="C564" s="160"/>
    </row>
    <row r="565" spans="1:3" x14ac:dyDescent="0.25">
      <c r="A565" s="155"/>
      <c r="B565" s="160"/>
      <c r="C565" s="160"/>
    </row>
    <row r="566" spans="1:3" x14ac:dyDescent="0.25">
      <c r="A566" s="155"/>
      <c r="B566" s="160"/>
      <c r="C566" s="160"/>
    </row>
    <row r="567" spans="1:3" x14ac:dyDescent="0.25">
      <c r="A567" s="155"/>
      <c r="B567" s="160"/>
      <c r="C567" s="160"/>
    </row>
    <row r="568" spans="1:3" x14ac:dyDescent="0.25">
      <c r="A568" s="155"/>
      <c r="B568" s="160"/>
      <c r="C568" s="160"/>
    </row>
    <row r="569" spans="1:3" x14ac:dyDescent="0.25">
      <c r="A569" s="155"/>
      <c r="B569" s="160"/>
      <c r="C569" s="160"/>
    </row>
    <row r="570" spans="1:3" x14ac:dyDescent="0.25">
      <c r="A570" s="155"/>
      <c r="B570" s="160"/>
      <c r="C570" s="160"/>
    </row>
    <row r="571" spans="1:3" x14ac:dyDescent="0.25">
      <c r="A571" s="155"/>
      <c r="B571" s="160"/>
      <c r="C571" s="160"/>
    </row>
    <row r="572" spans="1:3" x14ac:dyDescent="0.25">
      <c r="A572" s="155"/>
      <c r="B572" s="160"/>
      <c r="C572" s="160"/>
    </row>
    <row r="573" spans="1:3" x14ac:dyDescent="0.25">
      <c r="A573" s="155"/>
      <c r="B573" s="160"/>
      <c r="C573" s="160"/>
    </row>
    <row r="574" spans="1:3" x14ac:dyDescent="0.25">
      <c r="A574" s="155"/>
      <c r="B574" s="160"/>
      <c r="C574" s="160"/>
    </row>
    <row r="575" spans="1:3" x14ac:dyDescent="0.25">
      <c r="A575" s="155"/>
      <c r="B575" s="160"/>
      <c r="C575" s="160"/>
    </row>
    <row r="576" spans="1:3" x14ac:dyDescent="0.25">
      <c r="A576" s="155"/>
      <c r="B576" s="160"/>
      <c r="C576" s="160"/>
    </row>
    <row r="577" spans="1:3" x14ac:dyDescent="0.25">
      <c r="A577" s="155"/>
      <c r="B577" s="160"/>
      <c r="C577" s="160"/>
    </row>
    <row r="578" spans="1:3" x14ac:dyDescent="0.25">
      <c r="A578" s="155"/>
      <c r="B578" s="160"/>
      <c r="C578" s="160"/>
    </row>
    <row r="579" spans="1:3" x14ac:dyDescent="0.25">
      <c r="A579" s="155"/>
      <c r="B579" s="160"/>
      <c r="C579" s="160"/>
    </row>
    <row r="580" spans="1:3" x14ac:dyDescent="0.25">
      <c r="A580" s="155"/>
      <c r="B580" s="160"/>
      <c r="C580" s="160"/>
    </row>
    <row r="581" spans="1:3" x14ac:dyDescent="0.25">
      <c r="A581" s="155"/>
      <c r="B581" s="160"/>
      <c r="C581" s="160"/>
    </row>
    <row r="582" spans="1:3" x14ac:dyDescent="0.25">
      <c r="A582" s="155"/>
      <c r="B582" s="160"/>
      <c r="C582" s="160"/>
    </row>
    <row r="583" spans="1:3" x14ac:dyDescent="0.25">
      <c r="A583" s="155"/>
      <c r="B583" s="160"/>
      <c r="C583" s="160"/>
    </row>
    <row r="584" spans="1:3" x14ac:dyDescent="0.25">
      <c r="A584" s="155"/>
      <c r="B584" s="160"/>
      <c r="C584" s="160"/>
    </row>
    <row r="585" spans="1:3" x14ac:dyDescent="0.25">
      <c r="A585" s="155"/>
      <c r="B585" s="160"/>
      <c r="C585" s="160"/>
    </row>
    <row r="586" spans="1:3" x14ac:dyDescent="0.25">
      <c r="A586" s="155"/>
      <c r="B586" s="160"/>
      <c r="C586" s="160"/>
    </row>
    <row r="587" spans="1:3" x14ac:dyDescent="0.25">
      <c r="A587" s="155"/>
      <c r="B587" s="160"/>
      <c r="C587" s="160"/>
    </row>
    <row r="588" spans="1:3" x14ac:dyDescent="0.25">
      <c r="A588" s="155"/>
      <c r="B588" s="160"/>
      <c r="C588" s="160"/>
    </row>
    <row r="589" spans="1:3" x14ac:dyDescent="0.25">
      <c r="A589" s="155"/>
      <c r="B589" s="160"/>
      <c r="C589" s="160"/>
    </row>
    <row r="590" spans="1:3" x14ac:dyDescent="0.25">
      <c r="A590" s="155"/>
      <c r="B590" s="160"/>
      <c r="C590" s="160"/>
    </row>
    <row r="591" spans="1:3" x14ac:dyDescent="0.25">
      <c r="A591" s="155"/>
      <c r="B591" s="160"/>
      <c r="C591" s="160"/>
    </row>
    <row r="592" spans="1:3" x14ac:dyDescent="0.25">
      <c r="A592" s="155"/>
      <c r="B592" s="160"/>
      <c r="C592" s="160"/>
    </row>
    <row r="593" spans="1:3" x14ac:dyDescent="0.25">
      <c r="A593" s="155"/>
      <c r="B593" s="160"/>
      <c r="C593" s="160"/>
    </row>
    <row r="594" spans="1:3" x14ac:dyDescent="0.25">
      <c r="A594" s="155"/>
      <c r="B594" s="160"/>
      <c r="C594" s="160"/>
    </row>
    <row r="595" spans="1:3" x14ac:dyDescent="0.25">
      <c r="A595" s="155"/>
      <c r="B595" s="160"/>
      <c r="C595" s="160"/>
    </row>
    <row r="596" spans="1:3" x14ac:dyDescent="0.25">
      <c r="A596" s="155"/>
      <c r="B596" s="160"/>
      <c r="C596" s="160"/>
    </row>
    <row r="597" spans="1:3" x14ac:dyDescent="0.25">
      <c r="A597" s="155"/>
      <c r="B597" s="160"/>
      <c r="C597" s="160"/>
    </row>
    <row r="598" spans="1:3" x14ac:dyDescent="0.25">
      <c r="A598" s="155"/>
      <c r="B598" s="160"/>
      <c r="C598" s="160"/>
    </row>
    <row r="599" spans="1:3" x14ac:dyDescent="0.25">
      <c r="A599" s="155"/>
      <c r="B599" s="160"/>
      <c r="C599" s="160"/>
    </row>
    <row r="600" spans="1:3" x14ac:dyDescent="0.25">
      <c r="A600" s="155"/>
      <c r="B600" s="160"/>
      <c r="C600" s="160"/>
    </row>
    <row r="601" spans="1:3" x14ac:dyDescent="0.25">
      <c r="A601" s="155"/>
      <c r="B601" s="160"/>
      <c r="C601" s="160"/>
    </row>
    <row r="602" spans="1:3" x14ac:dyDescent="0.25">
      <c r="A602" s="155"/>
      <c r="B602" s="160"/>
      <c r="C602" s="160"/>
    </row>
    <row r="603" spans="1:3" x14ac:dyDescent="0.25">
      <c r="A603" s="155"/>
      <c r="B603" s="160"/>
      <c r="C603" s="160"/>
    </row>
    <row r="604" spans="1:3" x14ac:dyDescent="0.25">
      <c r="A604" s="155"/>
      <c r="B604" s="160"/>
      <c r="C604" s="160"/>
    </row>
    <row r="605" spans="1:3" x14ac:dyDescent="0.25">
      <c r="A605" s="155"/>
      <c r="B605" s="160"/>
      <c r="C605" s="160"/>
    </row>
    <row r="606" spans="1:3" x14ac:dyDescent="0.25">
      <c r="A606" s="155"/>
      <c r="B606" s="160"/>
      <c r="C606" s="160"/>
    </row>
    <row r="607" spans="1:3" x14ac:dyDescent="0.25">
      <c r="A607" s="155"/>
      <c r="B607" s="160"/>
      <c r="C607" s="160"/>
    </row>
    <row r="608" spans="1:3" x14ac:dyDescent="0.25">
      <c r="A608" s="155"/>
      <c r="B608" s="160"/>
      <c r="C608" s="160"/>
    </row>
    <row r="609" spans="1:3" x14ac:dyDescent="0.25">
      <c r="A609" s="155"/>
      <c r="B609" s="160"/>
      <c r="C609" s="160"/>
    </row>
    <row r="610" spans="1:3" x14ac:dyDescent="0.25">
      <c r="A610" s="155"/>
      <c r="B610" s="160"/>
      <c r="C610" s="160"/>
    </row>
    <row r="611" spans="1:3" x14ac:dyDescent="0.25">
      <c r="A611" s="155"/>
      <c r="B611" s="160"/>
      <c r="C611" s="160"/>
    </row>
    <row r="612" spans="1:3" x14ac:dyDescent="0.25">
      <c r="A612" s="155"/>
      <c r="B612" s="160"/>
      <c r="C612" s="160"/>
    </row>
    <row r="613" spans="1:3" x14ac:dyDescent="0.25">
      <c r="A613" s="155"/>
      <c r="B613" s="160"/>
      <c r="C613" s="160"/>
    </row>
    <row r="614" spans="1:3" x14ac:dyDescent="0.25">
      <c r="A614" s="155"/>
      <c r="B614" s="160"/>
      <c r="C614" s="160"/>
    </row>
    <row r="615" spans="1:3" x14ac:dyDescent="0.25">
      <c r="A615" s="155"/>
      <c r="B615" s="160"/>
      <c r="C615" s="160"/>
    </row>
    <row r="616" spans="1:3" x14ac:dyDescent="0.25">
      <c r="A616" s="155"/>
      <c r="B616" s="160"/>
      <c r="C616" s="160"/>
    </row>
    <row r="617" spans="1:3" x14ac:dyDescent="0.25">
      <c r="A617" s="155"/>
      <c r="B617" s="160"/>
      <c r="C617" s="160"/>
    </row>
    <row r="618" spans="1:3" x14ac:dyDescent="0.25">
      <c r="A618" s="155"/>
      <c r="B618" s="160"/>
      <c r="C618" s="160"/>
    </row>
    <row r="619" spans="1:3" x14ac:dyDescent="0.25">
      <c r="A619" s="155"/>
      <c r="B619" s="160"/>
      <c r="C619" s="160"/>
    </row>
    <row r="620" spans="1:3" x14ac:dyDescent="0.25">
      <c r="A620" s="155"/>
      <c r="B620" s="160"/>
      <c r="C620" s="160"/>
    </row>
    <row r="621" spans="1:3" x14ac:dyDescent="0.25">
      <c r="A621" s="155"/>
      <c r="B621" s="160"/>
      <c r="C621" s="160"/>
    </row>
    <row r="622" spans="1:3" x14ac:dyDescent="0.25">
      <c r="A622" s="155"/>
      <c r="B622" s="160"/>
      <c r="C622" s="160"/>
    </row>
    <row r="623" spans="1:3" x14ac:dyDescent="0.25">
      <c r="A623" s="155"/>
      <c r="B623" s="160"/>
      <c r="C623" s="160"/>
    </row>
    <row r="624" spans="1:3" x14ac:dyDescent="0.25">
      <c r="A624" s="155"/>
      <c r="B624" s="160"/>
      <c r="C624" s="160"/>
    </row>
    <row r="625" spans="1:3" x14ac:dyDescent="0.25">
      <c r="A625" s="155"/>
      <c r="B625" s="160"/>
      <c r="C625" s="160"/>
    </row>
    <row r="626" spans="1:3" x14ac:dyDescent="0.25">
      <c r="A626" s="155"/>
      <c r="B626" s="160"/>
      <c r="C626" s="160"/>
    </row>
    <row r="627" spans="1:3" x14ac:dyDescent="0.25">
      <c r="A627" s="155"/>
      <c r="B627" s="160"/>
      <c r="C627" s="160"/>
    </row>
    <row r="628" spans="1:3" x14ac:dyDescent="0.25">
      <c r="A628" s="155"/>
      <c r="B628" s="160"/>
      <c r="C628" s="160"/>
    </row>
    <row r="629" spans="1:3" x14ac:dyDescent="0.25">
      <c r="A629" s="155"/>
      <c r="B629" s="160"/>
      <c r="C629" s="160"/>
    </row>
    <row r="630" spans="1:3" x14ac:dyDescent="0.25">
      <c r="A630" s="155"/>
      <c r="B630" s="160"/>
      <c r="C630" s="160"/>
    </row>
    <row r="631" spans="1:3" x14ac:dyDescent="0.25">
      <c r="A631" s="155"/>
      <c r="B631" s="160"/>
      <c r="C631" s="160"/>
    </row>
    <row r="632" spans="1:3" x14ac:dyDescent="0.25">
      <c r="A632" s="155"/>
      <c r="B632" s="160"/>
      <c r="C632" s="160"/>
    </row>
    <row r="633" spans="1:3" x14ac:dyDescent="0.25">
      <c r="A633" s="155"/>
      <c r="B633" s="160"/>
      <c r="C633" s="160"/>
    </row>
    <row r="634" spans="1:3" x14ac:dyDescent="0.25">
      <c r="A634" s="155"/>
      <c r="B634" s="160"/>
      <c r="C634" s="160"/>
    </row>
    <row r="635" spans="1:3" x14ac:dyDescent="0.25">
      <c r="A635" s="155"/>
      <c r="B635" s="160"/>
      <c r="C635" s="160"/>
    </row>
    <row r="636" spans="1:3" x14ac:dyDescent="0.25">
      <c r="A636" s="155"/>
      <c r="B636" s="160"/>
      <c r="C636" s="160"/>
    </row>
    <row r="637" spans="1:3" x14ac:dyDescent="0.25">
      <c r="A637" s="155"/>
      <c r="B637" s="160"/>
      <c r="C637" s="160"/>
    </row>
    <row r="638" spans="1:3" x14ac:dyDescent="0.25">
      <c r="A638" s="155"/>
      <c r="B638" s="160"/>
      <c r="C638" s="160"/>
    </row>
    <row r="639" spans="1:3" x14ac:dyDescent="0.25">
      <c r="A639" s="155"/>
      <c r="B639" s="160"/>
      <c r="C639" s="160"/>
    </row>
    <row r="640" spans="1:3" x14ac:dyDescent="0.25">
      <c r="A640" s="155"/>
      <c r="B640" s="160"/>
      <c r="C640" s="160"/>
    </row>
    <row r="641" spans="1:3" x14ac:dyDescent="0.25">
      <c r="A641" s="155"/>
      <c r="B641" s="160"/>
      <c r="C641" s="160"/>
    </row>
    <row r="642" spans="1:3" x14ac:dyDescent="0.25">
      <c r="A642" s="155"/>
      <c r="B642" s="160"/>
      <c r="C642" s="160"/>
    </row>
    <row r="643" spans="1:3" x14ac:dyDescent="0.25">
      <c r="A643" s="155"/>
      <c r="B643" s="160"/>
      <c r="C643" s="160"/>
    </row>
    <row r="644" spans="1:3" x14ac:dyDescent="0.25">
      <c r="A644" s="155"/>
      <c r="B644" s="160"/>
      <c r="C644" s="160"/>
    </row>
    <row r="645" spans="1:3" x14ac:dyDescent="0.25">
      <c r="A645" s="155"/>
      <c r="B645" s="160"/>
      <c r="C645" s="160"/>
    </row>
    <row r="646" spans="1:3" x14ac:dyDescent="0.25">
      <c r="A646" s="155"/>
      <c r="B646" s="160"/>
      <c r="C646" s="160"/>
    </row>
    <row r="647" spans="1:3" x14ac:dyDescent="0.25">
      <c r="A647" s="155"/>
      <c r="B647" s="160"/>
      <c r="C647" s="160"/>
    </row>
    <row r="648" spans="1:3" x14ac:dyDescent="0.25">
      <c r="A648" s="155"/>
      <c r="B648" s="160"/>
      <c r="C648" s="160"/>
    </row>
    <row r="649" spans="1:3" x14ac:dyDescent="0.25">
      <c r="A649" s="155"/>
      <c r="B649" s="160"/>
      <c r="C649" s="160"/>
    </row>
    <row r="650" spans="1:3" x14ac:dyDescent="0.25">
      <c r="A650" s="155"/>
      <c r="B650" s="160"/>
      <c r="C650" s="160"/>
    </row>
    <row r="651" spans="1:3" x14ac:dyDescent="0.25">
      <c r="A651" s="155"/>
      <c r="B651" s="160"/>
      <c r="C651" s="160"/>
    </row>
    <row r="652" spans="1:3" x14ac:dyDescent="0.25">
      <c r="A652" s="155"/>
      <c r="B652" s="160"/>
      <c r="C652" s="160"/>
    </row>
    <row r="653" spans="1:3" x14ac:dyDescent="0.25">
      <c r="A653" s="155"/>
      <c r="B653" s="160"/>
      <c r="C653" s="160"/>
    </row>
    <row r="654" spans="1:3" x14ac:dyDescent="0.25">
      <c r="A654" s="155"/>
      <c r="B654" s="160"/>
      <c r="C654" s="160"/>
    </row>
    <row r="655" spans="1:3" x14ac:dyDescent="0.25">
      <c r="A655" s="155"/>
      <c r="B655" s="160"/>
      <c r="C655" s="160"/>
    </row>
    <row r="656" spans="1:3" x14ac:dyDescent="0.25">
      <c r="A656" s="155"/>
      <c r="B656" s="160"/>
      <c r="C656" s="160"/>
    </row>
    <row r="657" spans="1:3" x14ac:dyDescent="0.25">
      <c r="A657" s="155"/>
      <c r="B657" s="160"/>
      <c r="C657" s="160"/>
    </row>
    <row r="658" spans="1:3" x14ac:dyDescent="0.25">
      <c r="A658" s="155"/>
      <c r="B658" s="160"/>
      <c r="C658" s="160"/>
    </row>
    <row r="659" spans="1:3" x14ac:dyDescent="0.25">
      <c r="A659" s="155"/>
      <c r="B659" s="160"/>
      <c r="C659" s="160"/>
    </row>
    <row r="660" spans="1:3" x14ac:dyDescent="0.25">
      <c r="A660" s="155"/>
      <c r="B660" s="160"/>
      <c r="C660" s="160"/>
    </row>
    <row r="661" spans="1:3" x14ac:dyDescent="0.25">
      <c r="A661" s="155"/>
      <c r="B661" s="160"/>
      <c r="C661" s="160"/>
    </row>
    <row r="662" spans="1:3" x14ac:dyDescent="0.25">
      <c r="A662" s="155"/>
      <c r="B662" s="160"/>
      <c r="C662" s="160"/>
    </row>
    <row r="663" spans="1:3" x14ac:dyDescent="0.25">
      <c r="A663" s="155"/>
      <c r="B663" s="160"/>
      <c r="C663" s="160"/>
    </row>
    <row r="664" spans="1:3" x14ac:dyDescent="0.25">
      <c r="A664" s="155"/>
      <c r="B664" s="160"/>
      <c r="C664" s="160"/>
    </row>
    <row r="665" spans="1:3" x14ac:dyDescent="0.25">
      <c r="A665" s="155"/>
      <c r="B665" s="160"/>
      <c r="C665" s="160"/>
    </row>
    <row r="666" spans="1:3" x14ac:dyDescent="0.25">
      <c r="A666" s="155"/>
      <c r="B666" s="160"/>
      <c r="C666" s="160"/>
    </row>
    <row r="667" spans="1:3" x14ac:dyDescent="0.25">
      <c r="A667" s="155"/>
      <c r="B667" s="160"/>
      <c r="C667" s="160"/>
    </row>
    <row r="668" spans="1:3" x14ac:dyDescent="0.25">
      <c r="A668" s="155"/>
      <c r="B668" s="160"/>
      <c r="C668" s="160"/>
    </row>
    <row r="669" spans="1:3" x14ac:dyDescent="0.25">
      <c r="A669" s="155"/>
      <c r="B669" s="160"/>
      <c r="C669" s="160"/>
    </row>
    <row r="670" spans="1:3" x14ac:dyDescent="0.25">
      <c r="A670" s="155"/>
      <c r="B670" s="160"/>
      <c r="C670" s="160"/>
    </row>
    <row r="671" spans="1:3" x14ac:dyDescent="0.25">
      <c r="A671" s="155"/>
      <c r="B671" s="160"/>
      <c r="C671" s="160"/>
    </row>
    <row r="672" spans="1:3" x14ac:dyDescent="0.25">
      <c r="A672" s="155"/>
      <c r="B672" s="160"/>
      <c r="C672" s="160"/>
    </row>
    <row r="673" spans="1:3" x14ac:dyDescent="0.25">
      <c r="A673" s="155"/>
      <c r="B673" s="160"/>
      <c r="C673" s="160"/>
    </row>
    <row r="674" spans="1:3" x14ac:dyDescent="0.25">
      <c r="A674" s="155"/>
      <c r="B674" s="160"/>
      <c r="C674" s="160"/>
    </row>
    <row r="675" spans="1:3" x14ac:dyDescent="0.25">
      <c r="A675" s="155"/>
      <c r="B675" s="160"/>
      <c r="C675" s="160"/>
    </row>
    <row r="676" spans="1:3" x14ac:dyDescent="0.25">
      <c r="A676" s="155"/>
      <c r="B676" s="160"/>
      <c r="C676" s="160"/>
    </row>
    <row r="677" spans="1:3" x14ac:dyDescent="0.25">
      <c r="A677" s="155"/>
      <c r="B677" s="160"/>
      <c r="C677" s="160"/>
    </row>
    <row r="678" spans="1:3" x14ac:dyDescent="0.25">
      <c r="A678" s="155"/>
      <c r="B678" s="160"/>
      <c r="C678" s="160"/>
    </row>
    <row r="679" spans="1:3" x14ac:dyDescent="0.25">
      <c r="A679" s="155"/>
      <c r="B679" s="160"/>
      <c r="C679" s="160"/>
    </row>
    <row r="680" spans="1:3" x14ac:dyDescent="0.25">
      <c r="A680" s="155"/>
      <c r="B680" s="160"/>
      <c r="C680" s="160"/>
    </row>
    <row r="681" spans="1:3" x14ac:dyDescent="0.25">
      <c r="A681" s="155"/>
      <c r="B681" s="160"/>
      <c r="C681" s="160"/>
    </row>
    <row r="682" spans="1:3" x14ac:dyDescent="0.25">
      <c r="A682" s="155"/>
      <c r="B682" s="160"/>
      <c r="C682" s="160"/>
    </row>
    <row r="683" spans="1:3" x14ac:dyDescent="0.25">
      <c r="A683" s="155"/>
      <c r="B683" s="160"/>
      <c r="C683" s="160"/>
    </row>
    <row r="684" spans="1:3" x14ac:dyDescent="0.25">
      <c r="A684" s="155"/>
      <c r="B684" s="160"/>
      <c r="C684" s="160"/>
    </row>
    <row r="685" spans="1:3" x14ac:dyDescent="0.25">
      <c r="A685" s="155"/>
      <c r="B685" s="160"/>
      <c r="C685" s="160"/>
    </row>
    <row r="686" spans="1:3" x14ac:dyDescent="0.25">
      <c r="A686" s="155"/>
      <c r="B686" s="160"/>
      <c r="C686" s="160"/>
    </row>
    <row r="687" spans="1:3" x14ac:dyDescent="0.25">
      <c r="A687" s="155"/>
      <c r="B687" s="160"/>
      <c r="C687" s="160"/>
    </row>
    <row r="688" spans="1:3" x14ac:dyDescent="0.25">
      <c r="A688" s="155"/>
      <c r="B688" s="160"/>
      <c r="C688" s="160"/>
    </row>
    <row r="689" spans="1:3" x14ac:dyDescent="0.25">
      <c r="A689" s="155"/>
      <c r="B689" s="160"/>
      <c r="C689" s="160"/>
    </row>
    <row r="690" spans="1:3" x14ac:dyDescent="0.25">
      <c r="A690" s="155"/>
      <c r="B690" s="160"/>
      <c r="C690" s="160"/>
    </row>
    <row r="691" spans="1:3" x14ac:dyDescent="0.25">
      <c r="A691" s="155"/>
      <c r="B691" s="160"/>
      <c r="C691" s="160"/>
    </row>
    <row r="692" spans="1:3" x14ac:dyDescent="0.25">
      <c r="A692" s="155"/>
      <c r="B692" s="160"/>
      <c r="C692" s="160"/>
    </row>
    <row r="693" spans="1:3" x14ac:dyDescent="0.25">
      <c r="A693" s="155"/>
      <c r="B693" s="160"/>
      <c r="C693" s="160"/>
    </row>
    <row r="694" spans="1:3" x14ac:dyDescent="0.25">
      <c r="A694" s="155"/>
      <c r="B694" s="160"/>
      <c r="C694" s="160"/>
    </row>
    <row r="695" spans="1:3" x14ac:dyDescent="0.25">
      <c r="A695" s="155"/>
      <c r="B695" s="160"/>
      <c r="C695" s="160"/>
    </row>
    <row r="696" spans="1:3" x14ac:dyDescent="0.25">
      <c r="A696" s="155"/>
      <c r="B696" s="160"/>
      <c r="C696" s="160"/>
    </row>
    <row r="697" spans="1:3" x14ac:dyDescent="0.25">
      <c r="A697" s="155"/>
      <c r="B697" s="160"/>
      <c r="C697" s="160"/>
    </row>
    <row r="698" spans="1:3" x14ac:dyDescent="0.25">
      <c r="A698" s="155"/>
      <c r="B698" s="160"/>
      <c r="C698" s="160"/>
    </row>
    <row r="699" spans="1:3" x14ac:dyDescent="0.25">
      <c r="A699" s="155"/>
      <c r="B699" s="160"/>
      <c r="C699" s="160"/>
    </row>
    <row r="700" spans="1:3" x14ac:dyDescent="0.25">
      <c r="A700" s="155"/>
      <c r="B700" s="160"/>
      <c r="C700" s="160"/>
    </row>
    <row r="701" spans="1:3" x14ac:dyDescent="0.25">
      <c r="A701" s="155"/>
      <c r="B701" s="160"/>
      <c r="C701" s="160"/>
    </row>
    <row r="702" spans="1:3" x14ac:dyDescent="0.25">
      <c r="A702" s="155"/>
      <c r="B702" s="160"/>
      <c r="C702" s="160"/>
    </row>
    <row r="703" spans="1:3" x14ac:dyDescent="0.25">
      <c r="A703" s="155"/>
      <c r="B703" s="160"/>
      <c r="C703" s="160"/>
    </row>
    <row r="704" spans="1:3" x14ac:dyDescent="0.25">
      <c r="A704" s="155"/>
      <c r="B704" s="160"/>
      <c r="C704" s="160"/>
    </row>
    <row r="705" spans="1:3" x14ac:dyDescent="0.25">
      <c r="A705" s="155"/>
      <c r="B705" s="160"/>
      <c r="C705" s="160"/>
    </row>
    <row r="706" spans="1:3" x14ac:dyDescent="0.25">
      <c r="A706" s="155"/>
      <c r="B706" s="160"/>
      <c r="C706" s="160"/>
    </row>
    <row r="707" spans="1:3" x14ac:dyDescent="0.25">
      <c r="A707" s="155"/>
      <c r="B707" s="160"/>
      <c r="C707" s="160"/>
    </row>
    <row r="708" spans="1:3" x14ac:dyDescent="0.25">
      <c r="A708" s="155"/>
      <c r="B708" s="160"/>
      <c r="C708" s="160"/>
    </row>
    <row r="709" spans="1:3" x14ac:dyDescent="0.25">
      <c r="A709" s="155"/>
      <c r="B709" s="160"/>
      <c r="C709" s="160"/>
    </row>
    <row r="710" spans="1:3" x14ac:dyDescent="0.25">
      <c r="A710" s="155"/>
      <c r="B710" s="160"/>
      <c r="C710" s="160"/>
    </row>
    <row r="711" spans="1:3" x14ac:dyDescent="0.25">
      <c r="A711" s="155"/>
      <c r="B711" s="160"/>
      <c r="C711" s="160"/>
    </row>
    <row r="712" spans="1:3" x14ac:dyDescent="0.25">
      <c r="A712" s="155"/>
      <c r="B712" s="160"/>
      <c r="C712" s="160"/>
    </row>
    <row r="713" spans="1:3" x14ac:dyDescent="0.25">
      <c r="A713" s="155"/>
      <c r="B713" s="160"/>
      <c r="C713" s="160"/>
    </row>
    <row r="714" spans="1:3" x14ac:dyDescent="0.25">
      <c r="A714" s="155"/>
      <c r="B714" s="160"/>
      <c r="C714" s="160"/>
    </row>
    <row r="715" spans="1:3" x14ac:dyDescent="0.25">
      <c r="A715" s="155"/>
      <c r="B715" s="160"/>
      <c r="C715" s="160"/>
    </row>
    <row r="716" spans="1:3" x14ac:dyDescent="0.25">
      <c r="A716" s="155"/>
      <c r="B716" s="160"/>
      <c r="C716" s="160"/>
    </row>
    <row r="717" spans="1:3" x14ac:dyDescent="0.25">
      <c r="A717" s="155"/>
      <c r="B717" s="160"/>
      <c r="C717" s="160"/>
    </row>
    <row r="718" spans="1:3" x14ac:dyDescent="0.25">
      <c r="A718" s="155"/>
      <c r="B718" s="160"/>
      <c r="C718" s="160"/>
    </row>
    <row r="719" spans="1:3" x14ac:dyDescent="0.25">
      <c r="A719" s="155"/>
      <c r="B719" s="160"/>
      <c r="C719" s="160"/>
    </row>
    <row r="720" spans="1:3" x14ac:dyDescent="0.25">
      <c r="A720" s="155"/>
      <c r="B720" s="160"/>
      <c r="C720" s="160"/>
    </row>
    <row r="721" spans="1:3" x14ac:dyDescent="0.25">
      <c r="A721" s="155"/>
      <c r="B721" s="160"/>
      <c r="C721" s="160"/>
    </row>
    <row r="722" spans="1:3" x14ac:dyDescent="0.25">
      <c r="A722" s="155"/>
      <c r="B722" s="160"/>
      <c r="C722" s="160"/>
    </row>
    <row r="723" spans="1:3" x14ac:dyDescent="0.25">
      <c r="A723" s="155"/>
      <c r="B723" s="160"/>
      <c r="C723" s="160"/>
    </row>
    <row r="724" spans="1:3" x14ac:dyDescent="0.25">
      <c r="A724" s="155"/>
      <c r="B724" s="160"/>
      <c r="C724" s="160"/>
    </row>
    <row r="725" spans="1:3" x14ac:dyDescent="0.25">
      <c r="A725" s="155"/>
      <c r="B725" s="160"/>
      <c r="C725" s="160"/>
    </row>
    <row r="726" spans="1:3" x14ac:dyDescent="0.25">
      <c r="A726" s="155"/>
      <c r="B726" s="160"/>
      <c r="C726" s="160"/>
    </row>
    <row r="727" spans="1:3" x14ac:dyDescent="0.25">
      <c r="A727" s="155"/>
      <c r="B727" s="160"/>
      <c r="C727" s="160"/>
    </row>
    <row r="728" spans="1:3" x14ac:dyDescent="0.25">
      <c r="A728" s="155"/>
      <c r="B728" s="160"/>
      <c r="C728" s="160"/>
    </row>
    <row r="729" spans="1:3" x14ac:dyDescent="0.25">
      <c r="A729" s="155"/>
      <c r="B729" s="160"/>
      <c r="C729" s="160"/>
    </row>
    <row r="730" spans="1:3" x14ac:dyDescent="0.25">
      <c r="A730" s="155"/>
      <c r="B730" s="160"/>
      <c r="C730" s="160"/>
    </row>
    <row r="731" spans="1:3" x14ac:dyDescent="0.25">
      <c r="A731" s="155"/>
      <c r="B731" s="160"/>
      <c r="C731" s="160"/>
    </row>
    <row r="732" spans="1:3" x14ac:dyDescent="0.25">
      <c r="A732" s="155"/>
      <c r="B732" s="160"/>
      <c r="C732" s="160"/>
    </row>
    <row r="733" spans="1:3" x14ac:dyDescent="0.25">
      <c r="A733" s="155"/>
      <c r="B733" s="160"/>
      <c r="C733" s="160"/>
    </row>
    <row r="734" spans="1:3" x14ac:dyDescent="0.25">
      <c r="A734" s="155"/>
      <c r="B734" s="160"/>
      <c r="C734" s="160"/>
    </row>
    <row r="735" spans="1:3" x14ac:dyDescent="0.25">
      <c r="A735" s="155"/>
      <c r="B735" s="160"/>
      <c r="C735" s="160"/>
    </row>
    <row r="736" spans="1:3" x14ac:dyDescent="0.25">
      <c r="A736" s="155"/>
      <c r="B736" s="160"/>
      <c r="C736" s="160"/>
    </row>
    <row r="737" spans="1:3" x14ac:dyDescent="0.25">
      <c r="A737" s="155"/>
      <c r="B737" s="160"/>
      <c r="C737" s="160"/>
    </row>
    <row r="738" spans="1:3" x14ac:dyDescent="0.25">
      <c r="A738" s="155"/>
      <c r="B738" s="160"/>
      <c r="C738" s="160"/>
    </row>
    <row r="739" spans="1:3" x14ac:dyDescent="0.25">
      <c r="A739" s="155"/>
      <c r="B739" s="160"/>
      <c r="C739" s="160"/>
    </row>
    <row r="740" spans="1:3" x14ac:dyDescent="0.25">
      <c r="A740" s="155"/>
      <c r="B740" s="160"/>
      <c r="C740" s="160"/>
    </row>
    <row r="741" spans="1:3" x14ac:dyDescent="0.25">
      <c r="A741" s="155"/>
      <c r="B741" s="160"/>
      <c r="C741" s="160"/>
    </row>
    <row r="742" spans="1:3" x14ac:dyDescent="0.25">
      <c r="A742" s="155"/>
      <c r="B742" s="160"/>
      <c r="C742" s="160"/>
    </row>
    <row r="743" spans="1:3" x14ac:dyDescent="0.25">
      <c r="A743" s="155"/>
      <c r="B743" s="160"/>
      <c r="C743" s="160"/>
    </row>
    <row r="744" spans="1:3" x14ac:dyDescent="0.25">
      <c r="A744" s="155"/>
      <c r="B744" s="160"/>
      <c r="C744" s="160"/>
    </row>
    <row r="745" spans="1:3" x14ac:dyDescent="0.25">
      <c r="A745" s="155"/>
      <c r="B745" s="160"/>
      <c r="C745" s="160"/>
    </row>
    <row r="746" spans="1:3" x14ac:dyDescent="0.25">
      <c r="A746" s="155"/>
      <c r="B746" s="160"/>
      <c r="C746" s="160"/>
    </row>
    <row r="747" spans="1:3" x14ac:dyDescent="0.25">
      <c r="A747" s="155"/>
      <c r="B747" s="160"/>
      <c r="C747" s="160"/>
    </row>
    <row r="748" spans="1:3" x14ac:dyDescent="0.25">
      <c r="A748" s="155"/>
      <c r="B748" s="160"/>
      <c r="C748" s="160"/>
    </row>
    <row r="749" spans="1:3" x14ac:dyDescent="0.25">
      <c r="A749" s="155"/>
      <c r="B749" s="160"/>
      <c r="C749" s="160"/>
    </row>
    <row r="750" spans="1:3" x14ac:dyDescent="0.25">
      <c r="A750" s="155"/>
      <c r="B750" s="160"/>
      <c r="C750" s="160"/>
    </row>
    <row r="751" spans="1:3" x14ac:dyDescent="0.25">
      <c r="A751" s="155"/>
      <c r="B751" s="160"/>
      <c r="C751" s="160"/>
    </row>
    <row r="752" spans="1:3" x14ac:dyDescent="0.25">
      <c r="A752" s="155"/>
      <c r="B752" s="160"/>
      <c r="C752" s="160"/>
    </row>
    <row r="753" spans="1:3" x14ac:dyDescent="0.25">
      <c r="A753" s="155"/>
      <c r="B753" s="160"/>
      <c r="C753" s="160"/>
    </row>
    <row r="754" spans="1:3" x14ac:dyDescent="0.25">
      <c r="A754" s="155"/>
      <c r="B754" s="160"/>
      <c r="C754" s="160"/>
    </row>
    <row r="755" spans="1:3" x14ac:dyDescent="0.25">
      <c r="A755" s="155"/>
      <c r="B755" s="160"/>
      <c r="C755" s="160"/>
    </row>
    <row r="756" spans="1:3" x14ac:dyDescent="0.25">
      <c r="A756" s="155"/>
      <c r="B756" s="160"/>
      <c r="C756" s="160"/>
    </row>
    <row r="757" spans="1:3" x14ac:dyDescent="0.25">
      <c r="A757" s="155"/>
      <c r="B757" s="160"/>
      <c r="C757" s="160"/>
    </row>
    <row r="758" spans="1:3" x14ac:dyDescent="0.25">
      <c r="A758" s="155"/>
      <c r="B758" s="160"/>
      <c r="C758" s="160"/>
    </row>
    <row r="759" spans="1:3" x14ac:dyDescent="0.25">
      <c r="A759" s="155"/>
      <c r="B759" s="160"/>
      <c r="C759" s="160"/>
    </row>
    <row r="760" spans="1:3" x14ac:dyDescent="0.25">
      <c r="A760" s="155"/>
      <c r="B760" s="160"/>
      <c r="C760" s="160"/>
    </row>
    <row r="761" spans="1:3" x14ac:dyDescent="0.25">
      <c r="A761" s="155"/>
      <c r="B761" s="160"/>
      <c r="C761" s="160"/>
    </row>
    <row r="762" spans="1:3" x14ac:dyDescent="0.25">
      <c r="A762" s="155"/>
      <c r="B762" s="160"/>
      <c r="C762" s="160"/>
    </row>
    <row r="763" spans="1:3" x14ac:dyDescent="0.25">
      <c r="A763" s="155"/>
      <c r="B763" s="160"/>
      <c r="C763" s="160"/>
    </row>
    <row r="764" spans="1:3" x14ac:dyDescent="0.25">
      <c r="A764" s="155"/>
      <c r="B764" s="160"/>
      <c r="C764" s="160"/>
    </row>
    <row r="765" spans="1:3" x14ac:dyDescent="0.25">
      <c r="A765" s="155"/>
      <c r="B765" s="160"/>
      <c r="C765" s="160"/>
    </row>
    <row r="766" spans="1:3" x14ac:dyDescent="0.25">
      <c r="A766" s="155"/>
      <c r="B766" s="160"/>
      <c r="C766" s="160"/>
    </row>
    <row r="767" spans="1:3" x14ac:dyDescent="0.25">
      <c r="A767" s="155"/>
      <c r="B767" s="160"/>
      <c r="C767" s="160"/>
    </row>
    <row r="768" spans="1:3" x14ac:dyDescent="0.25">
      <c r="A768" s="155"/>
      <c r="B768" s="160"/>
      <c r="C768" s="160"/>
    </row>
    <row r="769" spans="1:3" x14ac:dyDescent="0.25">
      <c r="A769" s="155"/>
      <c r="B769" s="160"/>
      <c r="C769" s="160"/>
    </row>
    <row r="770" spans="1:3" x14ac:dyDescent="0.25">
      <c r="A770" s="155"/>
      <c r="B770" s="160"/>
      <c r="C770" s="160"/>
    </row>
    <row r="771" spans="1:3" x14ac:dyDescent="0.25">
      <c r="A771" s="155"/>
      <c r="B771" s="160"/>
      <c r="C771" s="160"/>
    </row>
    <row r="772" spans="1:3" x14ac:dyDescent="0.25">
      <c r="A772" s="155"/>
      <c r="B772" s="160"/>
      <c r="C772" s="160"/>
    </row>
    <row r="773" spans="1:3" x14ac:dyDescent="0.25">
      <c r="A773" s="155"/>
      <c r="B773" s="160"/>
      <c r="C773" s="160"/>
    </row>
    <row r="774" spans="1:3" x14ac:dyDescent="0.25">
      <c r="A774" s="155"/>
      <c r="B774" s="160"/>
      <c r="C774" s="160"/>
    </row>
    <row r="775" spans="1:3" x14ac:dyDescent="0.25">
      <c r="A775" s="155"/>
      <c r="B775" s="160"/>
      <c r="C775" s="160"/>
    </row>
    <row r="776" spans="1:3" x14ac:dyDescent="0.25">
      <c r="A776" s="155"/>
      <c r="B776" s="160"/>
      <c r="C776" s="160"/>
    </row>
    <row r="777" spans="1:3" x14ac:dyDescent="0.25">
      <c r="A777" s="155"/>
      <c r="B777" s="160"/>
      <c r="C777" s="160"/>
    </row>
    <row r="778" spans="1:3" x14ac:dyDescent="0.25">
      <c r="A778" s="155"/>
      <c r="B778" s="160"/>
      <c r="C778" s="160"/>
    </row>
    <row r="779" spans="1:3" x14ac:dyDescent="0.25">
      <c r="A779" s="155"/>
      <c r="B779" s="160"/>
      <c r="C779" s="160"/>
    </row>
    <row r="780" spans="1:3" x14ac:dyDescent="0.25">
      <c r="A780" s="155"/>
      <c r="B780" s="160"/>
      <c r="C780" s="160"/>
    </row>
    <row r="781" spans="1:3" x14ac:dyDescent="0.25">
      <c r="A781" s="155"/>
      <c r="B781" s="160"/>
      <c r="C781" s="160"/>
    </row>
    <row r="782" spans="1:3" x14ac:dyDescent="0.25">
      <c r="A782" s="155"/>
      <c r="B782" s="160"/>
      <c r="C782" s="160"/>
    </row>
    <row r="783" spans="1:3" x14ac:dyDescent="0.25">
      <c r="A783" s="155"/>
      <c r="B783" s="160"/>
      <c r="C783" s="160"/>
    </row>
    <row r="784" spans="1:3" x14ac:dyDescent="0.25">
      <c r="A784" s="155"/>
      <c r="B784" s="160"/>
      <c r="C784" s="160"/>
    </row>
    <row r="785" spans="1:3" x14ac:dyDescent="0.25">
      <c r="A785" s="155"/>
      <c r="B785" s="160"/>
      <c r="C785" s="160"/>
    </row>
    <row r="786" spans="1:3" x14ac:dyDescent="0.25">
      <c r="A786" s="155"/>
      <c r="B786" s="160"/>
      <c r="C786" s="160"/>
    </row>
    <row r="787" spans="1:3" x14ac:dyDescent="0.25">
      <c r="A787" s="155"/>
      <c r="B787" s="160"/>
      <c r="C787" s="160"/>
    </row>
    <row r="788" spans="1:3" x14ac:dyDescent="0.25">
      <c r="A788" s="155"/>
      <c r="B788" s="160"/>
      <c r="C788" s="160"/>
    </row>
    <row r="789" spans="1:3" x14ac:dyDescent="0.25">
      <c r="A789" s="155"/>
      <c r="B789" s="160"/>
      <c r="C789" s="160"/>
    </row>
    <row r="790" spans="1:3" x14ac:dyDescent="0.25">
      <c r="A790" s="155"/>
      <c r="B790" s="160"/>
      <c r="C790" s="160"/>
    </row>
    <row r="791" spans="1:3" x14ac:dyDescent="0.25">
      <c r="A791" s="155"/>
      <c r="B791" s="160"/>
      <c r="C791" s="160"/>
    </row>
    <row r="792" spans="1:3" x14ac:dyDescent="0.25">
      <c r="A792" s="155"/>
      <c r="B792" s="160"/>
      <c r="C792" s="160"/>
    </row>
    <row r="793" spans="1:3" x14ac:dyDescent="0.25">
      <c r="A793" s="155"/>
      <c r="B793" s="160"/>
      <c r="C793" s="160"/>
    </row>
    <row r="794" spans="1:3" x14ac:dyDescent="0.25">
      <c r="A794" s="155"/>
      <c r="B794" s="160"/>
      <c r="C794" s="160"/>
    </row>
    <row r="795" spans="1:3" x14ac:dyDescent="0.25">
      <c r="A795" s="155"/>
      <c r="B795" s="160"/>
      <c r="C795" s="160"/>
    </row>
    <row r="796" spans="1:3" x14ac:dyDescent="0.25">
      <c r="A796" s="155"/>
      <c r="B796" s="160"/>
      <c r="C796" s="160"/>
    </row>
    <row r="797" spans="1:3" x14ac:dyDescent="0.25">
      <c r="A797" s="155"/>
      <c r="B797" s="160"/>
      <c r="C797" s="160"/>
    </row>
    <row r="798" spans="1:3" x14ac:dyDescent="0.25">
      <c r="A798" s="155"/>
      <c r="B798" s="160"/>
      <c r="C798" s="160"/>
    </row>
    <row r="799" spans="1:3" x14ac:dyDescent="0.25">
      <c r="A799" s="155"/>
      <c r="B799" s="160"/>
      <c r="C799" s="160"/>
    </row>
    <row r="800" spans="1:3" x14ac:dyDescent="0.25">
      <c r="A800" s="155"/>
      <c r="B800" s="160"/>
      <c r="C800" s="160"/>
    </row>
    <row r="801" spans="1:3" x14ac:dyDescent="0.25">
      <c r="A801" s="155"/>
      <c r="B801" s="160"/>
      <c r="C801" s="160"/>
    </row>
    <row r="802" spans="1:3" x14ac:dyDescent="0.25">
      <c r="A802" s="155"/>
      <c r="B802" s="160"/>
      <c r="C802" s="160"/>
    </row>
    <row r="803" spans="1:3" x14ac:dyDescent="0.25">
      <c r="A803" s="155"/>
      <c r="B803" s="160"/>
      <c r="C803" s="160"/>
    </row>
    <row r="804" spans="1:3" x14ac:dyDescent="0.25">
      <c r="A804" s="155"/>
      <c r="B804" s="160"/>
      <c r="C804" s="160"/>
    </row>
    <row r="805" spans="1:3" x14ac:dyDescent="0.25">
      <c r="A805" s="155"/>
      <c r="B805" s="160"/>
      <c r="C805" s="160"/>
    </row>
    <row r="806" spans="1:3" x14ac:dyDescent="0.25">
      <c r="A806" s="155"/>
      <c r="B806" s="160"/>
      <c r="C806" s="160"/>
    </row>
    <row r="807" spans="1:3" x14ac:dyDescent="0.25">
      <c r="A807" s="155"/>
      <c r="B807" s="160"/>
      <c r="C807" s="160"/>
    </row>
    <row r="808" spans="1:3" x14ac:dyDescent="0.25">
      <c r="A808" s="155"/>
      <c r="B808" s="160"/>
      <c r="C808" s="160"/>
    </row>
    <row r="809" spans="1:3" x14ac:dyDescent="0.25">
      <c r="A809" s="155"/>
      <c r="B809" s="160"/>
      <c r="C809" s="160"/>
    </row>
    <row r="810" spans="1:3" x14ac:dyDescent="0.25">
      <c r="A810" s="155"/>
      <c r="B810" s="160"/>
      <c r="C810" s="160"/>
    </row>
    <row r="811" spans="1:3" x14ac:dyDescent="0.25">
      <c r="A811" s="155"/>
      <c r="B811" s="160"/>
      <c r="C811" s="160"/>
    </row>
    <row r="812" spans="1:3" x14ac:dyDescent="0.25">
      <c r="A812" s="155"/>
      <c r="B812" s="160"/>
      <c r="C812" s="160"/>
    </row>
    <row r="813" spans="1:3" x14ac:dyDescent="0.25">
      <c r="A813" s="155"/>
      <c r="B813" s="160"/>
      <c r="C813" s="160"/>
    </row>
    <row r="814" spans="1:3" x14ac:dyDescent="0.25">
      <c r="A814" s="155"/>
      <c r="B814" s="160"/>
      <c r="C814" s="160"/>
    </row>
    <row r="815" spans="1:3" x14ac:dyDescent="0.25">
      <c r="A815" s="155"/>
      <c r="B815" s="160"/>
      <c r="C815" s="160"/>
    </row>
    <row r="816" spans="1:3" x14ac:dyDescent="0.25">
      <c r="A816" s="155"/>
      <c r="B816" s="160"/>
      <c r="C816" s="160"/>
    </row>
    <row r="817" spans="1:3" x14ac:dyDescent="0.25">
      <c r="A817" s="155"/>
      <c r="B817" s="160"/>
      <c r="C817" s="160"/>
    </row>
    <row r="818" spans="1:3" x14ac:dyDescent="0.25">
      <c r="A818" s="155"/>
      <c r="B818" s="160"/>
      <c r="C818" s="160"/>
    </row>
    <row r="819" spans="1:3" x14ac:dyDescent="0.25">
      <c r="A819" s="155"/>
      <c r="B819" s="160"/>
      <c r="C819" s="160"/>
    </row>
    <row r="820" spans="1:3" x14ac:dyDescent="0.25">
      <c r="A820" s="155"/>
      <c r="B820" s="160"/>
      <c r="C820" s="160"/>
    </row>
    <row r="821" spans="1:3" x14ac:dyDescent="0.25">
      <c r="A821" s="155"/>
      <c r="B821" s="160"/>
      <c r="C821" s="160"/>
    </row>
    <row r="822" spans="1:3" x14ac:dyDescent="0.25">
      <c r="A822" s="155"/>
      <c r="B822" s="160"/>
      <c r="C822" s="160"/>
    </row>
    <row r="823" spans="1:3" x14ac:dyDescent="0.25">
      <c r="A823" s="155"/>
      <c r="B823" s="160"/>
      <c r="C823" s="160"/>
    </row>
    <row r="824" spans="1:3" x14ac:dyDescent="0.25">
      <c r="A824" s="155"/>
      <c r="B824" s="160"/>
      <c r="C824" s="160"/>
    </row>
    <row r="825" spans="1:3" x14ac:dyDescent="0.25">
      <c r="A825" s="155"/>
      <c r="B825" s="160"/>
      <c r="C825" s="160"/>
    </row>
    <row r="826" spans="1:3" x14ac:dyDescent="0.25">
      <c r="A826" s="155"/>
      <c r="B826" s="160"/>
      <c r="C826" s="160"/>
    </row>
    <row r="827" spans="1:3" x14ac:dyDescent="0.25">
      <c r="A827" s="155"/>
      <c r="B827" s="160"/>
      <c r="C827" s="160"/>
    </row>
    <row r="828" spans="1:3" x14ac:dyDescent="0.25">
      <c r="A828" s="155"/>
      <c r="B828" s="160"/>
      <c r="C828" s="160"/>
    </row>
    <row r="829" spans="1:3" x14ac:dyDescent="0.25">
      <c r="A829" s="155"/>
      <c r="B829" s="160"/>
      <c r="C829" s="160"/>
    </row>
    <row r="830" spans="1:3" x14ac:dyDescent="0.25">
      <c r="A830" s="155"/>
      <c r="B830" s="160"/>
      <c r="C830" s="160"/>
    </row>
    <row r="831" spans="1:3" x14ac:dyDescent="0.25">
      <c r="A831" s="155"/>
      <c r="B831" s="160"/>
      <c r="C831" s="160"/>
    </row>
    <row r="832" spans="1:3" x14ac:dyDescent="0.25">
      <c r="A832" s="155"/>
      <c r="B832" s="160"/>
      <c r="C832" s="160"/>
    </row>
    <row r="833" spans="1:3" x14ac:dyDescent="0.25">
      <c r="A833" s="155"/>
      <c r="B833" s="160"/>
      <c r="C833" s="160"/>
    </row>
    <row r="834" spans="1:3" x14ac:dyDescent="0.25">
      <c r="A834" s="155"/>
      <c r="B834" s="160"/>
      <c r="C834" s="160"/>
    </row>
    <row r="835" spans="1:3" x14ac:dyDescent="0.25">
      <c r="A835" s="155"/>
      <c r="B835" s="160"/>
      <c r="C835" s="160"/>
    </row>
    <row r="836" spans="1:3" x14ac:dyDescent="0.25">
      <c r="A836" s="155"/>
      <c r="B836" s="160"/>
      <c r="C836" s="160"/>
    </row>
    <row r="837" spans="1:3" x14ac:dyDescent="0.25">
      <c r="A837" s="155"/>
      <c r="B837" s="160"/>
      <c r="C837" s="160"/>
    </row>
    <row r="838" spans="1:3" x14ac:dyDescent="0.25">
      <c r="A838" s="155"/>
      <c r="B838" s="160"/>
      <c r="C838" s="160"/>
    </row>
    <row r="839" spans="1:3" x14ac:dyDescent="0.25">
      <c r="A839" s="155"/>
      <c r="B839" s="160"/>
      <c r="C839" s="160"/>
    </row>
    <row r="840" spans="1:3" x14ac:dyDescent="0.25">
      <c r="A840" s="155"/>
      <c r="B840" s="160"/>
      <c r="C840" s="160"/>
    </row>
    <row r="841" spans="1:3" x14ac:dyDescent="0.25">
      <c r="A841" s="155"/>
      <c r="B841" s="160"/>
      <c r="C841" s="160"/>
    </row>
    <row r="842" spans="1:3" x14ac:dyDescent="0.25">
      <c r="A842" s="155"/>
      <c r="B842" s="160"/>
      <c r="C842" s="160"/>
    </row>
    <row r="843" spans="1:3" x14ac:dyDescent="0.25">
      <c r="A843" s="155"/>
      <c r="B843" s="160"/>
      <c r="C843" s="160"/>
    </row>
    <row r="844" spans="1:3" x14ac:dyDescent="0.25">
      <c r="A844" s="155"/>
      <c r="B844" s="160"/>
      <c r="C844" s="160"/>
    </row>
    <row r="845" spans="1:3" x14ac:dyDescent="0.25">
      <c r="A845" s="155"/>
      <c r="B845" s="160"/>
      <c r="C845" s="160"/>
    </row>
    <row r="846" spans="1:3" x14ac:dyDescent="0.25">
      <c r="A846" s="155"/>
      <c r="B846" s="160"/>
      <c r="C846" s="160"/>
    </row>
    <row r="847" spans="1:3" x14ac:dyDescent="0.25">
      <c r="A847" s="155"/>
      <c r="B847" s="160"/>
      <c r="C847" s="160"/>
    </row>
    <row r="848" spans="1:3" x14ac:dyDescent="0.25">
      <c r="A848" s="155"/>
      <c r="B848" s="160"/>
      <c r="C848" s="160"/>
    </row>
    <row r="849" spans="1:3" x14ac:dyDescent="0.25">
      <c r="A849" s="155"/>
      <c r="B849" s="160"/>
      <c r="C849" s="160"/>
    </row>
    <row r="850" spans="1:3" x14ac:dyDescent="0.25">
      <c r="A850" s="155"/>
      <c r="B850" s="160"/>
      <c r="C850" s="160"/>
    </row>
    <row r="851" spans="1:3" x14ac:dyDescent="0.25">
      <c r="A851" s="155"/>
      <c r="B851" s="160"/>
      <c r="C851" s="160"/>
    </row>
    <row r="852" spans="1:3" x14ac:dyDescent="0.25">
      <c r="A852" s="155"/>
      <c r="B852" s="160"/>
      <c r="C852" s="160"/>
    </row>
    <row r="853" spans="1:3" x14ac:dyDescent="0.25">
      <c r="A853" s="155"/>
      <c r="B853" s="160"/>
      <c r="C853" s="160"/>
    </row>
    <row r="854" spans="1:3" x14ac:dyDescent="0.25">
      <c r="A854" s="155"/>
      <c r="B854" s="160"/>
      <c r="C854" s="160"/>
    </row>
    <row r="855" spans="1:3" x14ac:dyDescent="0.25">
      <c r="A855" s="155"/>
      <c r="B855" s="160"/>
      <c r="C855" s="160"/>
    </row>
    <row r="856" spans="1:3" x14ac:dyDescent="0.25">
      <c r="A856" s="155"/>
      <c r="B856" s="160"/>
      <c r="C856" s="160"/>
    </row>
    <row r="857" spans="1:3" x14ac:dyDescent="0.25">
      <c r="A857" s="155"/>
      <c r="B857" s="160"/>
      <c r="C857" s="160"/>
    </row>
    <row r="858" spans="1:3" x14ac:dyDescent="0.25">
      <c r="A858" s="155"/>
      <c r="B858" s="160"/>
      <c r="C858" s="160"/>
    </row>
    <row r="859" spans="1:3" x14ac:dyDescent="0.25">
      <c r="A859" s="155"/>
      <c r="B859" s="160"/>
      <c r="C859" s="160"/>
    </row>
    <row r="860" spans="1:3" x14ac:dyDescent="0.25">
      <c r="A860" s="155"/>
      <c r="B860" s="160"/>
      <c r="C860" s="160"/>
    </row>
    <row r="861" spans="1:3" x14ac:dyDescent="0.25">
      <c r="A861" s="155"/>
      <c r="B861" s="160"/>
      <c r="C861" s="160"/>
    </row>
    <row r="862" spans="1:3" x14ac:dyDescent="0.25">
      <c r="A862" s="155"/>
      <c r="B862" s="160"/>
      <c r="C862" s="160"/>
    </row>
    <row r="863" spans="1:3" x14ac:dyDescent="0.25">
      <c r="A863" s="155"/>
      <c r="B863" s="160"/>
      <c r="C863" s="160"/>
    </row>
    <row r="864" spans="1:3" x14ac:dyDescent="0.25">
      <c r="A864" s="155"/>
      <c r="B864" s="160"/>
      <c r="C864" s="160"/>
    </row>
    <row r="865" spans="1:3" x14ac:dyDescent="0.25">
      <c r="A865" s="155"/>
      <c r="B865" s="160"/>
      <c r="C865" s="160"/>
    </row>
    <row r="866" spans="1:3" x14ac:dyDescent="0.25">
      <c r="A866" s="155"/>
      <c r="B866" s="160"/>
      <c r="C866" s="160"/>
    </row>
    <row r="867" spans="1:3" x14ac:dyDescent="0.25">
      <c r="A867" s="155"/>
      <c r="B867" s="160"/>
      <c r="C867" s="160"/>
    </row>
    <row r="868" spans="1:3" x14ac:dyDescent="0.25">
      <c r="A868" s="155"/>
      <c r="B868" s="160"/>
      <c r="C868" s="160"/>
    </row>
    <row r="869" spans="1:3" x14ac:dyDescent="0.25">
      <c r="A869" s="155"/>
      <c r="B869" s="160"/>
      <c r="C869" s="160"/>
    </row>
    <row r="870" spans="1:3" x14ac:dyDescent="0.25">
      <c r="A870" s="155"/>
      <c r="B870" s="160"/>
      <c r="C870" s="160"/>
    </row>
    <row r="871" spans="1:3" x14ac:dyDescent="0.25">
      <c r="A871" s="155"/>
      <c r="B871" s="160"/>
      <c r="C871" s="160"/>
    </row>
    <row r="872" spans="1:3" x14ac:dyDescent="0.25">
      <c r="A872" s="155"/>
      <c r="B872" s="160"/>
      <c r="C872" s="160"/>
    </row>
    <row r="873" spans="1:3" x14ac:dyDescent="0.25">
      <c r="A873" s="155"/>
      <c r="B873" s="160"/>
      <c r="C873" s="160"/>
    </row>
    <row r="874" spans="1:3" x14ac:dyDescent="0.25">
      <c r="A874" s="155"/>
      <c r="B874" s="160"/>
      <c r="C874" s="160"/>
    </row>
    <row r="875" spans="1:3" x14ac:dyDescent="0.25">
      <c r="A875" s="155"/>
      <c r="B875" s="160"/>
      <c r="C875" s="160"/>
    </row>
    <row r="876" spans="1:3" x14ac:dyDescent="0.25">
      <c r="A876" s="155"/>
      <c r="B876" s="160"/>
      <c r="C876" s="160"/>
    </row>
    <row r="877" spans="1:3" x14ac:dyDescent="0.25">
      <c r="A877" s="155"/>
      <c r="B877" s="160"/>
      <c r="C877" s="160"/>
    </row>
    <row r="878" spans="1:3" x14ac:dyDescent="0.25">
      <c r="A878" s="155"/>
      <c r="B878" s="160"/>
      <c r="C878" s="160"/>
    </row>
    <row r="879" spans="1:3" x14ac:dyDescent="0.25">
      <c r="A879" s="155"/>
      <c r="B879" s="160"/>
      <c r="C879" s="160"/>
    </row>
    <row r="880" spans="1:3" x14ac:dyDescent="0.25">
      <c r="A880" s="155"/>
      <c r="B880" s="160"/>
      <c r="C880" s="160"/>
    </row>
    <row r="881" spans="1:3" x14ac:dyDescent="0.25">
      <c r="A881" s="155"/>
      <c r="B881" s="160"/>
      <c r="C881" s="160"/>
    </row>
    <row r="882" spans="1:3" x14ac:dyDescent="0.25">
      <c r="A882" s="155"/>
      <c r="B882" s="160"/>
      <c r="C882" s="160"/>
    </row>
    <row r="883" spans="1:3" x14ac:dyDescent="0.25">
      <c r="A883" s="155"/>
      <c r="B883" s="160"/>
      <c r="C883" s="160"/>
    </row>
    <row r="884" spans="1:3" x14ac:dyDescent="0.25">
      <c r="A884" s="155"/>
      <c r="B884" s="160"/>
      <c r="C884" s="160"/>
    </row>
    <row r="885" spans="1:3" x14ac:dyDescent="0.25">
      <c r="A885" s="155"/>
      <c r="B885" s="160"/>
      <c r="C885" s="160"/>
    </row>
    <row r="886" spans="1:3" x14ac:dyDescent="0.25">
      <c r="A886" s="155"/>
      <c r="B886" s="160"/>
      <c r="C886" s="160"/>
    </row>
    <row r="887" spans="1:3" x14ac:dyDescent="0.25">
      <c r="A887" s="155"/>
      <c r="B887" s="160"/>
      <c r="C887" s="160"/>
    </row>
    <row r="888" spans="1:3" x14ac:dyDescent="0.25">
      <c r="A888" s="155"/>
      <c r="B888" s="160"/>
      <c r="C888" s="160"/>
    </row>
    <row r="889" spans="1:3" x14ac:dyDescent="0.25">
      <c r="A889" s="155"/>
      <c r="B889" s="160"/>
      <c r="C889" s="160"/>
    </row>
    <row r="890" spans="1:3" x14ac:dyDescent="0.25">
      <c r="A890" s="155"/>
      <c r="B890" s="160"/>
      <c r="C890" s="160"/>
    </row>
    <row r="891" spans="1:3" x14ac:dyDescent="0.25">
      <c r="A891" s="155"/>
      <c r="B891" s="160"/>
      <c r="C891" s="160"/>
    </row>
    <row r="892" spans="1:3" x14ac:dyDescent="0.25">
      <c r="A892" s="155"/>
      <c r="B892" s="160"/>
      <c r="C892" s="160"/>
    </row>
    <row r="893" spans="1:3" x14ac:dyDescent="0.25">
      <c r="A893" s="155"/>
      <c r="B893" s="160"/>
      <c r="C893" s="160"/>
    </row>
    <row r="894" spans="1:3" x14ac:dyDescent="0.25">
      <c r="A894" s="155"/>
      <c r="B894" s="160"/>
      <c r="C894" s="160"/>
    </row>
    <row r="895" spans="1:3" x14ac:dyDescent="0.25">
      <c r="A895" s="155"/>
      <c r="B895" s="160"/>
      <c r="C895" s="160"/>
    </row>
    <row r="896" spans="1:3" x14ac:dyDescent="0.25">
      <c r="A896" s="155"/>
      <c r="B896" s="160"/>
      <c r="C896" s="160"/>
    </row>
    <row r="897" spans="1:3" x14ac:dyDescent="0.25">
      <c r="A897" s="155"/>
      <c r="B897" s="160"/>
      <c r="C897" s="160"/>
    </row>
    <row r="898" spans="1:3" x14ac:dyDescent="0.25">
      <c r="A898" s="155"/>
      <c r="B898" s="160"/>
      <c r="C898" s="160"/>
    </row>
    <row r="899" spans="1:3" x14ac:dyDescent="0.25">
      <c r="A899" s="155"/>
      <c r="B899" s="160"/>
      <c r="C899" s="160"/>
    </row>
    <row r="900" spans="1:3" x14ac:dyDescent="0.25">
      <c r="A900" s="155"/>
      <c r="B900" s="160"/>
      <c r="C900" s="160"/>
    </row>
    <row r="901" spans="1:3" x14ac:dyDescent="0.25">
      <c r="A901" s="155"/>
      <c r="B901" s="160"/>
      <c r="C901" s="160"/>
    </row>
    <row r="902" spans="1:3" x14ac:dyDescent="0.25">
      <c r="A902" s="155"/>
      <c r="B902" s="160"/>
      <c r="C902" s="160"/>
    </row>
    <row r="903" spans="1:3" x14ac:dyDescent="0.25">
      <c r="A903" s="155"/>
      <c r="B903" s="160"/>
      <c r="C903" s="160"/>
    </row>
    <row r="904" spans="1:3" x14ac:dyDescent="0.25">
      <c r="A904" s="155"/>
      <c r="B904" s="160"/>
      <c r="C904" s="160"/>
    </row>
    <row r="905" spans="1:3" x14ac:dyDescent="0.25">
      <c r="A905" s="155"/>
      <c r="B905" s="160"/>
      <c r="C905" s="160"/>
    </row>
    <row r="906" spans="1:3" x14ac:dyDescent="0.25">
      <c r="A906" s="155"/>
      <c r="B906" s="160"/>
      <c r="C906" s="160"/>
    </row>
    <row r="907" spans="1:3" x14ac:dyDescent="0.25">
      <c r="A907" s="155"/>
      <c r="B907" s="160"/>
      <c r="C907" s="160"/>
    </row>
    <row r="908" spans="1:3" x14ac:dyDescent="0.25">
      <c r="A908" s="155"/>
      <c r="B908" s="160"/>
      <c r="C908" s="160"/>
    </row>
    <row r="909" spans="1:3" x14ac:dyDescent="0.25">
      <c r="A909" s="155"/>
      <c r="B909" s="160"/>
      <c r="C909" s="160"/>
    </row>
    <row r="910" spans="1:3" x14ac:dyDescent="0.25">
      <c r="A910" s="155"/>
      <c r="B910" s="160"/>
      <c r="C910" s="160"/>
    </row>
    <row r="911" spans="1:3" x14ac:dyDescent="0.25">
      <c r="A911" s="155"/>
      <c r="B911" s="160"/>
      <c r="C911" s="160"/>
    </row>
    <row r="912" spans="1:3" x14ac:dyDescent="0.25">
      <c r="A912" s="155"/>
      <c r="B912" s="160"/>
      <c r="C912" s="160"/>
    </row>
    <row r="913" spans="1:3" x14ac:dyDescent="0.25">
      <c r="A913" s="155"/>
      <c r="B913" s="160"/>
      <c r="C913" s="160"/>
    </row>
    <row r="914" spans="1:3" x14ac:dyDescent="0.25">
      <c r="A914" s="155"/>
      <c r="B914" s="160"/>
      <c r="C914" s="160"/>
    </row>
    <row r="915" spans="1:3" x14ac:dyDescent="0.25">
      <c r="A915" s="155"/>
      <c r="B915" s="160"/>
      <c r="C915" s="160"/>
    </row>
    <row r="916" spans="1:3" x14ac:dyDescent="0.25">
      <c r="A916" s="155"/>
      <c r="B916" s="160"/>
      <c r="C916" s="160"/>
    </row>
    <row r="917" spans="1:3" x14ac:dyDescent="0.25">
      <c r="A917" s="155"/>
      <c r="B917" s="160"/>
      <c r="C917" s="160"/>
    </row>
    <row r="918" spans="1:3" x14ac:dyDescent="0.25">
      <c r="A918" s="155"/>
      <c r="B918" s="160"/>
      <c r="C918" s="160"/>
    </row>
    <row r="919" spans="1:3" x14ac:dyDescent="0.25">
      <c r="A919" s="155"/>
      <c r="B919" s="160"/>
      <c r="C919" s="160"/>
    </row>
    <row r="920" spans="1:3" x14ac:dyDescent="0.25">
      <c r="A920" s="155"/>
      <c r="B920" s="160"/>
      <c r="C920" s="160"/>
    </row>
    <row r="921" spans="1:3" x14ac:dyDescent="0.25">
      <c r="A921" s="155"/>
      <c r="B921" s="160"/>
      <c r="C921" s="160"/>
    </row>
    <row r="922" spans="1:3" x14ac:dyDescent="0.25">
      <c r="A922" s="155"/>
      <c r="B922" s="160"/>
      <c r="C922" s="160"/>
    </row>
    <row r="923" spans="1:3" x14ac:dyDescent="0.25">
      <c r="A923" s="155"/>
      <c r="B923" s="160"/>
      <c r="C923" s="160"/>
    </row>
    <row r="924" spans="1:3" x14ac:dyDescent="0.25">
      <c r="A924" s="155"/>
      <c r="B924" s="160"/>
      <c r="C924" s="160"/>
    </row>
    <row r="925" spans="1:3" x14ac:dyDescent="0.25">
      <c r="A925" s="155"/>
      <c r="B925" s="160"/>
      <c r="C925" s="160"/>
    </row>
    <row r="926" spans="1:3" x14ac:dyDescent="0.25">
      <c r="A926" s="155"/>
      <c r="B926" s="160"/>
      <c r="C926" s="160"/>
    </row>
    <row r="927" spans="1:3" x14ac:dyDescent="0.25">
      <c r="A927" s="155"/>
      <c r="B927" s="160"/>
      <c r="C927" s="160"/>
    </row>
    <row r="928" spans="1:3" x14ac:dyDescent="0.25">
      <c r="A928" s="155"/>
      <c r="B928" s="160"/>
      <c r="C928" s="160"/>
    </row>
    <row r="929" spans="1:3" x14ac:dyDescent="0.25">
      <c r="A929" s="155"/>
      <c r="B929" s="160"/>
      <c r="C929" s="160"/>
    </row>
    <row r="930" spans="1:3" x14ac:dyDescent="0.25">
      <c r="A930" s="155"/>
      <c r="B930" s="160"/>
      <c r="C930" s="160"/>
    </row>
    <row r="931" spans="1:3" x14ac:dyDescent="0.25">
      <c r="A931" s="155"/>
      <c r="B931" s="160"/>
      <c r="C931" s="160"/>
    </row>
    <row r="932" spans="1:3" x14ac:dyDescent="0.25">
      <c r="A932" s="155"/>
      <c r="B932" s="160"/>
      <c r="C932" s="160"/>
    </row>
    <row r="933" spans="1:3" x14ac:dyDescent="0.25">
      <c r="A933" s="155"/>
      <c r="B933" s="160"/>
      <c r="C933" s="160"/>
    </row>
    <row r="934" spans="1:3" x14ac:dyDescent="0.25">
      <c r="A934" s="155"/>
      <c r="B934" s="160"/>
      <c r="C934" s="160"/>
    </row>
    <row r="935" spans="1:3" x14ac:dyDescent="0.25">
      <c r="A935" s="155"/>
      <c r="B935" s="160"/>
      <c r="C935" s="160"/>
    </row>
    <row r="936" spans="1:3" x14ac:dyDescent="0.25">
      <c r="A936" s="155"/>
      <c r="B936" s="160"/>
      <c r="C936" s="160"/>
    </row>
    <row r="937" spans="1:3" x14ac:dyDescent="0.25">
      <c r="A937" s="155"/>
      <c r="B937" s="160"/>
      <c r="C937" s="160"/>
    </row>
    <row r="938" spans="1:3" x14ac:dyDescent="0.25">
      <c r="A938" s="155"/>
      <c r="B938" s="160"/>
      <c r="C938" s="160"/>
    </row>
    <row r="939" spans="1:3" x14ac:dyDescent="0.25">
      <c r="A939" s="155"/>
      <c r="B939" s="160"/>
      <c r="C939" s="160"/>
    </row>
    <row r="940" spans="1:3" x14ac:dyDescent="0.25">
      <c r="A940" s="155"/>
      <c r="B940" s="160"/>
      <c r="C940" s="160"/>
    </row>
    <row r="941" spans="1:3" x14ac:dyDescent="0.25">
      <c r="A941" s="155"/>
      <c r="B941" s="160"/>
      <c r="C941" s="160"/>
    </row>
    <row r="942" spans="1:3" x14ac:dyDescent="0.25">
      <c r="A942" s="155"/>
      <c r="B942" s="160"/>
      <c r="C942" s="160"/>
    </row>
    <row r="943" spans="1:3" x14ac:dyDescent="0.25">
      <c r="A943" s="155"/>
      <c r="B943" s="160"/>
      <c r="C943" s="160"/>
    </row>
    <row r="944" spans="1:3" x14ac:dyDescent="0.25">
      <c r="A944" s="155"/>
      <c r="B944" s="160"/>
      <c r="C944" s="160"/>
    </row>
    <row r="945" spans="1:3" x14ac:dyDescent="0.25">
      <c r="A945" s="155"/>
      <c r="B945" s="160"/>
      <c r="C945" s="160"/>
    </row>
    <row r="946" spans="1:3" x14ac:dyDescent="0.25">
      <c r="A946" s="155"/>
      <c r="B946" s="160"/>
      <c r="C946" s="160"/>
    </row>
    <row r="947" spans="1:3" x14ac:dyDescent="0.25">
      <c r="A947" s="155"/>
      <c r="B947" s="160"/>
      <c r="C947" s="160"/>
    </row>
    <row r="948" spans="1:3" x14ac:dyDescent="0.25">
      <c r="A948" s="155"/>
      <c r="B948" s="160"/>
      <c r="C948" s="160"/>
    </row>
    <row r="949" spans="1:3" x14ac:dyDescent="0.25">
      <c r="A949" s="155"/>
      <c r="B949" s="160"/>
      <c r="C949" s="160"/>
    </row>
    <row r="950" spans="1:3" x14ac:dyDescent="0.25">
      <c r="A950" s="155"/>
      <c r="B950" s="160"/>
      <c r="C950" s="160"/>
    </row>
    <row r="951" spans="1:3" x14ac:dyDescent="0.25">
      <c r="A951" s="155"/>
      <c r="B951" s="160"/>
      <c r="C951" s="160"/>
    </row>
    <row r="952" spans="1:3" x14ac:dyDescent="0.25">
      <c r="A952" s="155"/>
      <c r="B952" s="160"/>
      <c r="C952" s="160"/>
    </row>
    <row r="953" spans="1:3" x14ac:dyDescent="0.25">
      <c r="A953" s="155"/>
      <c r="B953" s="160"/>
      <c r="C953" s="160"/>
    </row>
    <row r="954" spans="1:3" x14ac:dyDescent="0.25">
      <c r="A954" s="155"/>
      <c r="B954" s="160"/>
      <c r="C954" s="160"/>
    </row>
    <row r="955" spans="1:3" x14ac:dyDescent="0.25">
      <c r="A955" s="155"/>
      <c r="B955" s="160"/>
      <c r="C955" s="160"/>
    </row>
    <row r="956" spans="1:3" x14ac:dyDescent="0.25">
      <c r="A956" s="155"/>
      <c r="B956" s="160"/>
      <c r="C956" s="160"/>
    </row>
    <row r="957" spans="1:3" x14ac:dyDescent="0.25">
      <c r="A957" s="155"/>
      <c r="B957" s="160"/>
      <c r="C957" s="160"/>
    </row>
    <row r="958" spans="1:3" x14ac:dyDescent="0.25">
      <c r="A958" s="155"/>
      <c r="B958" s="160"/>
      <c r="C958" s="160"/>
    </row>
    <row r="959" spans="1:3" x14ac:dyDescent="0.25">
      <c r="A959" s="155"/>
      <c r="B959" s="160"/>
      <c r="C959" s="160"/>
    </row>
    <row r="960" spans="1:3" x14ac:dyDescent="0.25">
      <c r="A960" s="155"/>
      <c r="B960" s="160"/>
      <c r="C960" s="160"/>
    </row>
    <row r="961" spans="1:3" x14ac:dyDescent="0.25">
      <c r="A961" s="155"/>
      <c r="B961" s="160"/>
      <c r="C961" s="160"/>
    </row>
    <row r="962" spans="1:3" x14ac:dyDescent="0.25">
      <c r="A962" s="155"/>
      <c r="B962" s="160"/>
      <c r="C962" s="160"/>
    </row>
    <row r="963" spans="1:3" x14ac:dyDescent="0.25">
      <c r="A963" s="155"/>
      <c r="B963" s="160"/>
      <c r="C963" s="160"/>
    </row>
    <row r="964" spans="1:3" x14ac:dyDescent="0.25">
      <c r="A964" s="155"/>
      <c r="B964" s="160"/>
      <c r="C964" s="160"/>
    </row>
    <row r="965" spans="1:3" x14ac:dyDescent="0.25">
      <c r="A965" s="155"/>
      <c r="B965" s="160"/>
      <c r="C965" s="160"/>
    </row>
    <row r="966" spans="1:3" x14ac:dyDescent="0.25">
      <c r="A966" s="155"/>
      <c r="B966" s="160"/>
      <c r="C966" s="160"/>
    </row>
    <row r="967" spans="1:3" x14ac:dyDescent="0.25">
      <c r="A967" s="155"/>
      <c r="B967" s="160"/>
      <c r="C967" s="160"/>
    </row>
    <row r="968" spans="1:3" x14ac:dyDescent="0.25">
      <c r="A968" s="155"/>
      <c r="B968" s="160"/>
      <c r="C968" s="160"/>
    </row>
    <row r="969" spans="1:3" x14ac:dyDescent="0.25">
      <c r="A969" s="155"/>
      <c r="B969" s="160"/>
      <c r="C969" s="160"/>
    </row>
    <row r="970" spans="1:3" x14ac:dyDescent="0.25">
      <c r="A970" s="155"/>
      <c r="B970" s="160"/>
      <c r="C970" s="160"/>
    </row>
    <row r="971" spans="1:3" x14ac:dyDescent="0.25">
      <c r="A971" s="155"/>
      <c r="B971" s="160"/>
      <c r="C971" s="160"/>
    </row>
    <row r="972" spans="1:3" x14ac:dyDescent="0.25">
      <c r="A972" s="155"/>
      <c r="B972" s="160"/>
      <c r="C972" s="160"/>
    </row>
    <row r="973" spans="1:3" x14ac:dyDescent="0.25">
      <c r="A973" s="155"/>
      <c r="B973" s="160"/>
      <c r="C973" s="160"/>
    </row>
    <row r="974" spans="1:3" x14ac:dyDescent="0.25">
      <c r="A974" s="155"/>
      <c r="B974" s="160"/>
      <c r="C974" s="160"/>
    </row>
    <row r="975" spans="1:3" x14ac:dyDescent="0.25">
      <c r="A975" s="155"/>
      <c r="B975" s="160"/>
      <c r="C975" s="160"/>
    </row>
    <row r="976" spans="1:3" x14ac:dyDescent="0.25">
      <c r="A976" s="155"/>
      <c r="B976" s="160"/>
      <c r="C976" s="160"/>
    </row>
    <row r="977" spans="1:3" x14ac:dyDescent="0.25">
      <c r="A977" s="155"/>
      <c r="B977" s="160"/>
      <c r="C977" s="160"/>
    </row>
    <row r="978" spans="1:3" x14ac:dyDescent="0.25">
      <c r="A978" s="155"/>
      <c r="B978" s="160"/>
      <c r="C978" s="160"/>
    </row>
    <row r="979" spans="1:3" x14ac:dyDescent="0.25">
      <c r="A979" s="155"/>
      <c r="B979" s="160"/>
      <c r="C979" s="160"/>
    </row>
    <row r="980" spans="1:3" x14ac:dyDescent="0.25">
      <c r="A980" s="155"/>
      <c r="B980" s="160"/>
      <c r="C980" s="160"/>
    </row>
    <row r="981" spans="1:3" x14ac:dyDescent="0.25">
      <c r="A981" s="155"/>
      <c r="B981" s="160"/>
      <c r="C981" s="160"/>
    </row>
    <row r="982" spans="1:3" x14ac:dyDescent="0.25">
      <c r="A982" s="155"/>
      <c r="B982" s="160"/>
      <c r="C982" s="160"/>
    </row>
    <row r="983" spans="1:3" x14ac:dyDescent="0.25">
      <c r="A983" s="155"/>
      <c r="B983" s="160"/>
      <c r="C983" s="160"/>
    </row>
    <row r="984" spans="1:3" x14ac:dyDescent="0.25">
      <c r="A984" s="155"/>
      <c r="B984" s="160"/>
      <c r="C984" s="160"/>
    </row>
    <row r="985" spans="1:3" x14ac:dyDescent="0.25">
      <c r="A985" s="155"/>
      <c r="B985" s="160"/>
      <c r="C985" s="160"/>
    </row>
    <row r="986" spans="1:3" x14ac:dyDescent="0.25">
      <c r="A986" s="155"/>
      <c r="B986" s="160"/>
      <c r="C986" s="160"/>
    </row>
    <row r="987" spans="1:3" x14ac:dyDescent="0.25">
      <c r="A987" s="155"/>
      <c r="B987" s="160"/>
      <c r="C987" s="160"/>
    </row>
    <row r="988" spans="1:3" x14ac:dyDescent="0.25">
      <c r="A988" s="155"/>
      <c r="B988" s="160"/>
      <c r="C988" s="160"/>
    </row>
    <row r="989" spans="1:3" x14ac:dyDescent="0.25">
      <c r="A989" s="155"/>
      <c r="B989" s="160"/>
      <c r="C989" s="160"/>
    </row>
    <row r="990" spans="1:3" x14ac:dyDescent="0.25">
      <c r="A990" s="155"/>
      <c r="B990" s="160"/>
      <c r="C990" s="160"/>
    </row>
    <row r="991" spans="1:3" x14ac:dyDescent="0.25">
      <c r="A991" s="155"/>
      <c r="B991" s="160"/>
      <c r="C991" s="160"/>
    </row>
    <row r="992" spans="1:3" x14ac:dyDescent="0.25">
      <c r="A992" s="155"/>
      <c r="B992" s="160"/>
      <c r="C992" s="160"/>
    </row>
    <row r="993" spans="1:3" x14ac:dyDescent="0.25">
      <c r="A993" s="155"/>
      <c r="B993" s="160"/>
      <c r="C993" s="160"/>
    </row>
    <row r="994" spans="1:3" x14ac:dyDescent="0.25">
      <c r="A994" s="155"/>
      <c r="B994" s="160"/>
      <c r="C994" s="160"/>
    </row>
    <row r="995" spans="1:3" x14ac:dyDescent="0.25">
      <c r="A995" s="155"/>
      <c r="B995" s="160"/>
      <c r="C995" s="160"/>
    </row>
    <row r="996" spans="1:3" x14ac:dyDescent="0.25">
      <c r="A996" s="155"/>
      <c r="B996" s="160"/>
      <c r="C996" s="160"/>
    </row>
    <row r="997" spans="1:3" x14ac:dyDescent="0.25">
      <c r="A997" s="155"/>
      <c r="B997" s="160"/>
      <c r="C997" s="160"/>
    </row>
    <row r="998" spans="1:3" x14ac:dyDescent="0.25">
      <c r="A998" s="155"/>
      <c r="B998" s="160"/>
      <c r="C998" s="160"/>
    </row>
    <row r="999" spans="1:3" x14ac:dyDescent="0.25">
      <c r="A999" s="155"/>
      <c r="B999" s="160"/>
      <c r="C999" s="160"/>
    </row>
    <row r="1000" spans="1:3" x14ac:dyDescent="0.25">
      <c r="A1000" s="155"/>
      <c r="B1000" s="160"/>
      <c r="C1000" s="160"/>
    </row>
    <row r="1001" spans="1:3" x14ac:dyDescent="0.25">
      <c r="A1001" s="155"/>
      <c r="B1001" s="160"/>
      <c r="C1001" s="160"/>
    </row>
    <row r="1002" spans="1:3" x14ac:dyDescent="0.25">
      <c r="A1002" s="155"/>
      <c r="B1002" s="160"/>
      <c r="C1002" s="160"/>
    </row>
    <row r="1003" spans="1:3" x14ac:dyDescent="0.25">
      <c r="A1003" s="155"/>
      <c r="B1003" s="160"/>
      <c r="C1003" s="160"/>
    </row>
    <row r="1004" spans="1:3" x14ac:dyDescent="0.25">
      <c r="A1004" s="155"/>
      <c r="B1004" s="160"/>
      <c r="C1004" s="160"/>
    </row>
    <row r="1005" spans="1:3" x14ac:dyDescent="0.25">
      <c r="A1005" s="155"/>
      <c r="B1005" s="160"/>
      <c r="C1005" s="160"/>
    </row>
    <row r="1006" spans="1:3" x14ac:dyDescent="0.25">
      <c r="A1006" s="155"/>
      <c r="B1006" s="160"/>
      <c r="C1006" s="160"/>
    </row>
    <row r="1007" spans="1:3" x14ac:dyDescent="0.25">
      <c r="A1007" s="155"/>
      <c r="B1007" s="160"/>
      <c r="C1007" s="160"/>
    </row>
    <row r="1008" spans="1:3" x14ac:dyDescent="0.25">
      <c r="A1008" s="155"/>
      <c r="B1008" s="160"/>
      <c r="C1008" s="160"/>
    </row>
    <row r="1009" spans="1:3" x14ac:dyDescent="0.25">
      <c r="A1009" s="155"/>
      <c r="B1009" s="160"/>
      <c r="C1009" s="160"/>
    </row>
    <row r="1010" spans="1:3" x14ac:dyDescent="0.25">
      <c r="A1010" s="155"/>
      <c r="B1010" s="160"/>
      <c r="C1010" s="160"/>
    </row>
    <row r="1011" spans="1:3" x14ac:dyDescent="0.25">
      <c r="A1011" s="155"/>
      <c r="B1011" s="160"/>
      <c r="C1011" s="160"/>
    </row>
    <row r="1012" spans="1:3" x14ac:dyDescent="0.25">
      <c r="A1012" s="155"/>
      <c r="B1012" s="160"/>
      <c r="C1012" s="160"/>
    </row>
    <row r="1013" spans="1:3" x14ac:dyDescent="0.25">
      <c r="A1013" s="155"/>
      <c r="B1013" s="160"/>
      <c r="C1013" s="160"/>
    </row>
    <row r="1014" spans="1:3" x14ac:dyDescent="0.25">
      <c r="A1014" s="155"/>
      <c r="B1014" s="160"/>
      <c r="C1014" s="160"/>
    </row>
    <row r="1015" spans="1:3" x14ac:dyDescent="0.25">
      <c r="A1015" s="155"/>
      <c r="B1015" s="160"/>
      <c r="C1015" s="160"/>
    </row>
    <row r="1016" spans="1:3" x14ac:dyDescent="0.25">
      <c r="A1016" s="155"/>
      <c r="B1016" s="160"/>
      <c r="C1016" s="160"/>
    </row>
    <row r="1017" spans="1:3" x14ac:dyDescent="0.25">
      <c r="A1017" s="155"/>
      <c r="B1017" s="160"/>
      <c r="C1017" s="160"/>
    </row>
    <row r="1018" spans="1:3" x14ac:dyDescent="0.25">
      <c r="A1018" s="155"/>
      <c r="B1018" s="160"/>
      <c r="C1018" s="160"/>
    </row>
    <row r="1019" spans="1:3" x14ac:dyDescent="0.25">
      <c r="A1019" s="155"/>
      <c r="B1019" s="160"/>
      <c r="C1019" s="160"/>
    </row>
    <row r="1020" spans="1:3" x14ac:dyDescent="0.25">
      <c r="A1020" s="155"/>
      <c r="B1020" s="160"/>
      <c r="C1020" s="160"/>
    </row>
    <row r="1021" spans="1:3" x14ac:dyDescent="0.25">
      <c r="A1021" s="155"/>
      <c r="B1021" s="160"/>
      <c r="C1021" s="160"/>
    </row>
    <row r="1022" spans="1:3" x14ac:dyDescent="0.25">
      <c r="A1022" s="155"/>
      <c r="B1022" s="160"/>
      <c r="C1022" s="160"/>
    </row>
    <row r="1023" spans="1:3" x14ac:dyDescent="0.25">
      <c r="A1023" s="155"/>
      <c r="B1023" s="160"/>
      <c r="C1023" s="160"/>
    </row>
    <row r="1024" spans="1:3" x14ac:dyDescent="0.25">
      <c r="A1024" s="155"/>
      <c r="B1024" s="160"/>
      <c r="C1024" s="160"/>
    </row>
    <row r="1025" spans="1:3" x14ac:dyDescent="0.25">
      <c r="A1025" s="155"/>
      <c r="B1025" s="160"/>
      <c r="C1025" s="160"/>
    </row>
    <row r="1026" spans="1:3" x14ac:dyDescent="0.25">
      <c r="A1026" s="155"/>
      <c r="B1026" s="160"/>
      <c r="C1026" s="160"/>
    </row>
    <row r="1027" spans="1:3" x14ac:dyDescent="0.25">
      <c r="A1027" s="155"/>
      <c r="B1027" s="160"/>
      <c r="C1027" s="160"/>
    </row>
    <row r="1028" spans="1:3" x14ac:dyDescent="0.25">
      <c r="A1028" s="155"/>
      <c r="B1028" s="160"/>
      <c r="C1028" s="160"/>
    </row>
    <row r="1029" spans="1:3" x14ac:dyDescent="0.25">
      <c r="A1029" s="155"/>
      <c r="B1029" s="160"/>
      <c r="C1029" s="160"/>
    </row>
    <row r="1030" spans="1:3" x14ac:dyDescent="0.25">
      <c r="A1030" s="155"/>
      <c r="B1030" s="160"/>
      <c r="C1030" s="160"/>
    </row>
    <row r="1031" spans="1:3" x14ac:dyDescent="0.25">
      <c r="A1031" s="155"/>
      <c r="B1031" s="160"/>
      <c r="C1031" s="160"/>
    </row>
    <row r="1032" spans="1:3" x14ac:dyDescent="0.25">
      <c r="A1032" s="155"/>
      <c r="B1032" s="160"/>
      <c r="C1032" s="160"/>
    </row>
    <row r="1033" spans="1:3" x14ac:dyDescent="0.25">
      <c r="A1033" s="155"/>
      <c r="B1033" s="160"/>
      <c r="C1033" s="160"/>
    </row>
    <row r="1034" spans="1:3" x14ac:dyDescent="0.25">
      <c r="A1034" s="155"/>
      <c r="B1034" s="160"/>
      <c r="C1034" s="160"/>
    </row>
    <row r="1035" spans="1:3" x14ac:dyDescent="0.25">
      <c r="A1035" s="155"/>
      <c r="B1035" s="160"/>
      <c r="C1035" s="160"/>
    </row>
    <row r="1036" spans="1:3" x14ac:dyDescent="0.25">
      <c r="A1036" s="155"/>
      <c r="B1036" s="160"/>
      <c r="C1036" s="160"/>
    </row>
    <row r="1037" spans="1:3" x14ac:dyDescent="0.25">
      <c r="A1037" s="155"/>
      <c r="B1037" s="160"/>
      <c r="C1037" s="160"/>
    </row>
    <row r="1038" spans="1:3" x14ac:dyDescent="0.25">
      <c r="A1038" s="155"/>
      <c r="B1038" s="160"/>
      <c r="C1038" s="160"/>
    </row>
    <row r="1039" spans="1:3" x14ac:dyDescent="0.25">
      <c r="A1039" s="155"/>
      <c r="B1039" s="160"/>
      <c r="C1039" s="160"/>
    </row>
    <row r="1040" spans="1:3" x14ac:dyDescent="0.25">
      <c r="A1040" s="155"/>
      <c r="B1040" s="160"/>
      <c r="C1040" s="160"/>
    </row>
    <row r="1041" spans="1:3" x14ac:dyDescent="0.25">
      <c r="A1041" s="155"/>
      <c r="B1041" s="160"/>
      <c r="C1041" s="160"/>
    </row>
    <row r="1042" spans="1:3" x14ac:dyDescent="0.25">
      <c r="A1042" s="155"/>
      <c r="B1042" s="160"/>
      <c r="C1042" s="160"/>
    </row>
    <row r="1043" spans="1:3" x14ac:dyDescent="0.25">
      <c r="A1043" s="155"/>
      <c r="B1043" s="160"/>
      <c r="C1043" s="160"/>
    </row>
    <row r="1044" spans="1:3" x14ac:dyDescent="0.25">
      <c r="A1044" s="155"/>
      <c r="B1044" s="160"/>
      <c r="C1044" s="160"/>
    </row>
    <row r="1045" spans="1:3" x14ac:dyDescent="0.25">
      <c r="A1045" s="155"/>
      <c r="B1045" s="160"/>
      <c r="C1045" s="160"/>
    </row>
    <row r="1046" spans="1:3" x14ac:dyDescent="0.25">
      <c r="A1046" s="155"/>
      <c r="B1046" s="160"/>
      <c r="C1046" s="160"/>
    </row>
    <row r="1047" spans="1:3" x14ac:dyDescent="0.25">
      <c r="A1047" s="155"/>
      <c r="B1047" s="160"/>
      <c r="C1047" s="160"/>
    </row>
    <row r="1048" spans="1:3" x14ac:dyDescent="0.25">
      <c r="A1048" s="155"/>
      <c r="B1048" s="160"/>
      <c r="C1048" s="160"/>
    </row>
    <row r="1049" spans="1:3" x14ac:dyDescent="0.25">
      <c r="A1049" s="155"/>
      <c r="B1049" s="160"/>
      <c r="C1049" s="160"/>
    </row>
    <row r="1050" spans="1:3" x14ac:dyDescent="0.25">
      <c r="A1050" s="155"/>
      <c r="B1050" s="160"/>
      <c r="C1050" s="160"/>
    </row>
    <row r="1051" spans="1:3" x14ac:dyDescent="0.25">
      <c r="A1051" s="155"/>
      <c r="B1051" s="160"/>
      <c r="C1051" s="160"/>
    </row>
    <row r="1052" spans="1:3" x14ac:dyDescent="0.25">
      <c r="A1052" s="155"/>
      <c r="B1052" s="160"/>
      <c r="C1052" s="160"/>
    </row>
    <row r="1053" spans="1:3" x14ac:dyDescent="0.25">
      <c r="A1053" s="155"/>
      <c r="B1053" s="160"/>
      <c r="C1053" s="160"/>
    </row>
    <row r="1054" spans="1:3" x14ac:dyDescent="0.25">
      <c r="A1054" s="155"/>
      <c r="B1054" s="160"/>
      <c r="C1054" s="160"/>
    </row>
    <row r="1055" spans="1:3" x14ac:dyDescent="0.25">
      <c r="A1055" s="155"/>
      <c r="B1055" s="160"/>
      <c r="C1055" s="160"/>
    </row>
    <row r="1056" spans="1:3" x14ac:dyDescent="0.25">
      <c r="A1056" s="155"/>
      <c r="B1056" s="160"/>
      <c r="C1056" s="160"/>
    </row>
    <row r="1057" spans="1:3" x14ac:dyDescent="0.25">
      <c r="A1057" s="155"/>
      <c r="B1057" s="160"/>
      <c r="C1057" s="160"/>
    </row>
    <row r="1058" spans="1:3" x14ac:dyDescent="0.25">
      <c r="A1058" s="155"/>
      <c r="B1058" s="160"/>
      <c r="C1058" s="160"/>
    </row>
    <row r="1059" spans="1:3" x14ac:dyDescent="0.25">
      <c r="A1059" s="155"/>
      <c r="B1059" s="160"/>
      <c r="C1059" s="160"/>
    </row>
    <row r="1060" spans="1:3" x14ac:dyDescent="0.25">
      <c r="A1060" s="155"/>
      <c r="B1060" s="160"/>
      <c r="C1060" s="160"/>
    </row>
    <row r="1061" spans="1:3" x14ac:dyDescent="0.25">
      <c r="A1061" s="155"/>
      <c r="B1061" s="160"/>
      <c r="C1061" s="160"/>
    </row>
    <row r="1062" spans="1:3" x14ac:dyDescent="0.25">
      <c r="A1062" s="155"/>
      <c r="B1062" s="160"/>
      <c r="C1062" s="160"/>
    </row>
    <row r="1063" spans="1:3" x14ac:dyDescent="0.25">
      <c r="A1063" s="155"/>
      <c r="B1063" s="160"/>
      <c r="C1063" s="160"/>
    </row>
    <row r="1064" spans="1:3" x14ac:dyDescent="0.25">
      <c r="A1064" s="155"/>
      <c r="B1064" s="160"/>
      <c r="C1064" s="160"/>
    </row>
    <row r="1065" spans="1:3" x14ac:dyDescent="0.25">
      <c r="A1065" s="155"/>
      <c r="B1065" s="160"/>
      <c r="C1065" s="160"/>
    </row>
    <row r="1066" spans="1:3" x14ac:dyDescent="0.25">
      <c r="A1066" s="155"/>
      <c r="B1066" s="160"/>
      <c r="C1066" s="160"/>
    </row>
    <row r="1067" spans="1:3" x14ac:dyDescent="0.25">
      <c r="A1067" s="155"/>
      <c r="B1067" s="160"/>
      <c r="C1067" s="160"/>
    </row>
    <row r="1068" spans="1:3" x14ac:dyDescent="0.25">
      <c r="A1068" s="155"/>
      <c r="B1068" s="160"/>
      <c r="C1068" s="160"/>
    </row>
    <row r="1069" spans="1:3" x14ac:dyDescent="0.25">
      <c r="A1069" s="155"/>
      <c r="B1069" s="160"/>
      <c r="C1069" s="160"/>
    </row>
    <row r="1070" spans="1:3" x14ac:dyDescent="0.25">
      <c r="A1070" s="155"/>
      <c r="B1070" s="160"/>
      <c r="C1070" s="160"/>
    </row>
    <row r="1071" spans="1:3" x14ac:dyDescent="0.25">
      <c r="A1071" s="155"/>
      <c r="B1071" s="160"/>
      <c r="C1071" s="160"/>
    </row>
    <row r="1072" spans="1:3" x14ac:dyDescent="0.25">
      <c r="A1072" s="155"/>
      <c r="B1072" s="160"/>
      <c r="C1072" s="160"/>
    </row>
    <row r="1073" spans="1:3" x14ac:dyDescent="0.25">
      <c r="A1073" s="155"/>
      <c r="B1073" s="160"/>
      <c r="C1073" s="160"/>
    </row>
    <row r="1074" spans="1:3" x14ac:dyDescent="0.25">
      <c r="A1074" s="155"/>
      <c r="B1074" s="160"/>
      <c r="C1074" s="160"/>
    </row>
    <row r="1075" spans="1:3" x14ac:dyDescent="0.25">
      <c r="A1075" s="155"/>
      <c r="B1075" s="160"/>
      <c r="C1075" s="160"/>
    </row>
    <row r="1076" spans="1:3" x14ac:dyDescent="0.25">
      <c r="A1076" s="155"/>
      <c r="B1076" s="160"/>
      <c r="C1076" s="160"/>
    </row>
    <row r="1077" spans="1:3" x14ac:dyDescent="0.25">
      <c r="A1077" s="155"/>
      <c r="B1077" s="160"/>
      <c r="C1077" s="160"/>
    </row>
    <row r="1078" spans="1:3" x14ac:dyDescent="0.25">
      <c r="A1078" s="155"/>
      <c r="B1078" s="160"/>
      <c r="C1078" s="160"/>
    </row>
    <row r="1079" spans="1:3" x14ac:dyDescent="0.25">
      <c r="A1079" s="155"/>
      <c r="B1079" s="160"/>
      <c r="C1079" s="160"/>
    </row>
    <row r="1080" spans="1:3" x14ac:dyDescent="0.25">
      <c r="A1080" s="155"/>
      <c r="B1080" s="160"/>
      <c r="C1080" s="160"/>
    </row>
    <row r="1081" spans="1:3" x14ac:dyDescent="0.25">
      <c r="A1081" s="155"/>
      <c r="B1081" s="160"/>
      <c r="C1081" s="160"/>
    </row>
    <row r="1082" spans="1:3" x14ac:dyDescent="0.25">
      <c r="A1082" s="155"/>
      <c r="B1082" s="160"/>
      <c r="C1082" s="160"/>
    </row>
    <row r="1083" spans="1:3" x14ac:dyDescent="0.25">
      <c r="A1083" s="155"/>
      <c r="B1083" s="160"/>
      <c r="C1083" s="160"/>
    </row>
    <row r="1084" spans="1:3" x14ac:dyDescent="0.25">
      <c r="A1084" s="155"/>
      <c r="B1084" s="160"/>
      <c r="C1084" s="160"/>
    </row>
    <row r="1085" spans="1:3" x14ac:dyDescent="0.25">
      <c r="A1085" s="155"/>
      <c r="B1085" s="160"/>
      <c r="C1085" s="160"/>
    </row>
    <row r="1086" spans="1:3" x14ac:dyDescent="0.25">
      <c r="A1086" s="155"/>
      <c r="B1086" s="160"/>
      <c r="C1086" s="160"/>
    </row>
    <row r="1087" spans="1:3" x14ac:dyDescent="0.25">
      <c r="A1087" s="155"/>
      <c r="B1087" s="160"/>
      <c r="C1087" s="160"/>
    </row>
    <row r="1088" spans="1:3" x14ac:dyDescent="0.25">
      <c r="A1088" s="155"/>
      <c r="B1088" s="160"/>
      <c r="C1088" s="160"/>
    </row>
    <row r="1089" spans="1:3" x14ac:dyDescent="0.25">
      <c r="A1089" s="155"/>
      <c r="B1089" s="160"/>
      <c r="C1089" s="160"/>
    </row>
    <row r="1090" spans="1:3" x14ac:dyDescent="0.25">
      <c r="A1090" s="155"/>
      <c r="B1090" s="160"/>
      <c r="C1090" s="160"/>
    </row>
    <row r="1091" spans="1:3" x14ac:dyDescent="0.25">
      <c r="A1091" s="155"/>
      <c r="B1091" s="160"/>
      <c r="C1091" s="160"/>
    </row>
    <row r="1092" spans="1:3" x14ac:dyDescent="0.25">
      <c r="A1092" s="155"/>
      <c r="B1092" s="160"/>
      <c r="C1092" s="160"/>
    </row>
    <row r="1093" spans="1:3" x14ac:dyDescent="0.25">
      <c r="A1093" s="155"/>
      <c r="B1093" s="160"/>
      <c r="C1093" s="160"/>
    </row>
    <row r="1094" spans="1:3" x14ac:dyDescent="0.25">
      <c r="A1094" s="155"/>
      <c r="B1094" s="160"/>
      <c r="C1094" s="160"/>
    </row>
    <row r="1095" spans="1:3" x14ac:dyDescent="0.25">
      <c r="A1095" s="155"/>
      <c r="B1095" s="160"/>
      <c r="C1095" s="160"/>
    </row>
    <row r="1096" spans="1:3" x14ac:dyDescent="0.25">
      <c r="A1096" s="155"/>
      <c r="B1096" s="160"/>
      <c r="C1096" s="160"/>
    </row>
    <row r="1097" spans="1:3" x14ac:dyDescent="0.25">
      <c r="A1097" s="155"/>
      <c r="B1097" s="160"/>
      <c r="C1097" s="160"/>
    </row>
    <row r="1098" spans="1:3" x14ac:dyDescent="0.25">
      <c r="A1098" s="155"/>
      <c r="B1098" s="160"/>
      <c r="C1098" s="160"/>
    </row>
    <row r="1099" spans="1:3" x14ac:dyDescent="0.25">
      <c r="A1099" s="155"/>
      <c r="B1099" s="160"/>
      <c r="C1099" s="160"/>
    </row>
    <row r="1100" spans="1:3" x14ac:dyDescent="0.25">
      <c r="A1100" s="155"/>
      <c r="B1100" s="160"/>
      <c r="C1100" s="160"/>
    </row>
    <row r="1101" spans="1:3" x14ac:dyDescent="0.25">
      <c r="A1101" s="155"/>
      <c r="B1101" s="160"/>
      <c r="C1101" s="160"/>
    </row>
    <row r="1102" spans="1:3" x14ac:dyDescent="0.25">
      <c r="A1102" s="155"/>
      <c r="B1102" s="160"/>
      <c r="C1102" s="160"/>
    </row>
    <row r="1103" spans="1:3" x14ac:dyDescent="0.25">
      <c r="A1103" s="155"/>
      <c r="B1103" s="160"/>
      <c r="C1103" s="160"/>
    </row>
    <row r="1104" spans="1:3" x14ac:dyDescent="0.25">
      <c r="A1104" s="155"/>
      <c r="B1104" s="160"/>
      <c r="C1104" s="160"/>
    </row>
    <row r="1105" spans="1:3" x14ac:dyDescent="0.25">
      <c r="A1105" s="155"/>
      <c r="B1105" s="160"/>
      <c r="C1105" s="160"/>
    </row>
    <row r="1106" spans="1:3" x14ac:dyDescent="0.25">
      <c r="A1106" s="155"/>
      <c r="B1106" s="160"/>
      <c r="C1106" s="160"/>
    </row>
    <row r="1107" spans="1:3" x14ac:dyDescent="0.25">
      <c r="A1107" s="155"/>
      <c r="B1107" s="160"/>
      <c r="C1107" s="160"/>
    </row>
    <row r="1108" spans="1:3" x14ac:dyDescent="0.25">
      <c r="A1108" s="155"/>
      <c r="B1108" s="160"/>
      <c r="C1108" s="160"/>
    </row>
    <row r="1109" spans="1:3" x14ac:dyDescent="0.25">
      <c r="A1109" s="155"/>
      <c r="B1109" s="160"/>
      <c r="C1109" s="160"/>
    </row>
    <row r="1110" spans="1:3" x14ac:dyDescent="0.25">
      <c r="A1110" s="155"/>
      <c r="B1110" s="160"/>
      <c r="C1110" s="160"/>
    </row>
    <row r="1111" spans="1:3" x14ac:dyDescent="0.25">
      <c r="A1111" s="155"/>
      <c r="B1111" s="160"/>
      <c r="C1111" s="160"/>
    </row>
    <row r="1112" spans="1:3" x14ac:dyDescent="0.25">
      <c r="A1112" s="155"/>
      <c r="B1112" s="160"/>
      <c r="C1112" s="160"/>
    </row>
    <row r="1113" spans="1:3" x14ac:dyDescent="0.25">
      <c r="A1113" s="155"/>
      <c r="B1113" s="160"/>
      <c r="C1113" s="160"/>
    </row>
    <row r="1114" spans="1:3" x14ac:dyDescent="0.25">
      <c r="A1114" s="155"/>
      <c r="B1114" s="160"/>
      <c r="C1114" s="160"/>
    </row>
    <row r="1115" spans="1:3" x14ac:dyDescent="0.25">
      <c r="A1115" s="155"/>
      <c r="B1115" s="160"/>
      <c r="C1115" s="160"/>
    </row>
    <row r="1116" spans="1:3" x14ac:dyDescent="0.25">
      <c r="A1116" s="155"/>
      <c r="B1116" s="160"/>
      <c r="C1116" s="160"/>
    </row>
    <row r="1117" spans="1:3" x14ac:dyDescent="0.25">
      <c r="A1117" s="155"/>
      <c r="B1117" s="160"/>
      <c r="C1117" s="160"/>
    </row>
    <row r="1118" spans="1:3" x14ac:dyDescent="0.25">
      <c r="A1118" s="155"/>
      <c r="B1118" s="160"/>
      <c r="C1118" s="160"/>
    </row>
    <row r="1119" spans="1:3" x14ac:dyDescent="0.25">
      <c r="A1119" s="155"/>
      <c r="B1119" s="160"/>
      <c r="C1119" s="160"/>
    </row>
    <row r="1120" spans="1:3" x14ac:dyDescent="0.25">
      <c r="A1120" s="155"/>
      <c r="B1120" s="160"/>
      <c r="C1120" s="160"/>
    </row>
    <row r="1121" spans="1:3" x14ac:dyDescent="0.25">
      <c r="A1121" s="155"/>
      <c r="B1121" s="160"/>
      <c r="C1121" s="160"/>
    </row>
    <row r="1122" spans="1:3" x14ac:dyDescent="0.25">
      <c r="A1122" s="155"/>
      <c r="B1122" s="160"/>
      <c r="C1122" s="160"/>
    </row>
    <row r="1123" spans="1:3" x14ac:dyDescent="0.25">
      <c r="A1123" s="155"/>
      <c r="B1123" s="160"/>
      <c r="C1123" s="160"/>
    </row>
    <row r="1124" spans="1:3" x14ac:dyDescent="0.25">
      <c r="A1124" s="155"/>
      <c r="B1124" s="160"/>
      <c r="C1124" s="160"/>
    </row>
    <row r="1125" spans="1:3" x14ac:dyDescent="0.25">
      <c r="A1125" s="155"/>
      <c r="B1125" s="160"/>
      <c r="C1125" s="160"/>
    </row>
    <row r="1126" spans="1:3" x14ac:dyDescent="0.25">
      <c r="A1126" s="155"/>
      <c r="B1126" s="160"/>
      <c r="C1126" s="160"/>
    </row>
    <row r="1127" spans="1:3" x14ac:dyDescent="0.25">
      <c r="A1127" s="155"/>
      <c r="B1127" s="160"/>
      <c r="C1127" s="160"/>
    </row>
    <row r="1128" spans="1:3" x14ac:dyDescent="0.25">
      <c r="A1128" s="155"/>
      <c r="B1128" s="160"/>
      <c r="C1128" s="160"/>
    </row>
    <row r="1129" spans="1:3" x14ac:dyDescent="0.25">
      <c r="A1129" s="155"/>
      <c r="B1129" s="160"/>
      <c r="C1129" s="160"/>
    </row>
    <row r="1130" spans="1:3" x14ac:dyDescent="0.25">
      <c r="A1130" s="155"/>
      <c r="B1130" s="160"/>
      <c r="C1130" s="160"/>
    </row>
    <row r="1131" spans="1:3" x14ac:dyDescent="0.25">
      <c r="A1131" s="155"/>
      <c r="B1131" s="160"/>
      <c r="C1131" s="160"/>
    </row>
    <row r="1132" spans="1:3" x14ac:dyDescent="0.25">
      <c r="A1132" s="155"/>
      <c r="B1132" s="160"/>
      <c r="C1132" s="160"/>
    </row>
    <row r="1133" spans="1:3" x14ac:dyDescent="0.25">
      <c r="A1133" s="155"/>
      <c r="B1133" s="160"/>
      <c r="C1133" s="160"/>
    </row>
    <row r="1134" spans="1:3" x14ac:dyDescent="0.25">
      <c r="A1134" s="155"/>
      <c r="B1134" s="160"/>
      <c r="C1134" s="160"/>
    </row>
    <row r="1135" spans="1:3" x14ac:dyDescent="0.25">
      <c r="A1135" s="155"/>
      <c r="B1135" s="160"/>
      <c r="C1135" s="160"/>
    </row>
    <row r="1136" spans="1:3" x14ac:dyDescent="0.25">
      <c r="A1136" s="155"/>
      <c r="B1136" s="160"/>
      <c r="C1136" s="160"/>
    </row>
    <row r="1137" spans="1:3" x14ac:dyDescent="0.25">
      <c r="A1137" s="155"/>
      <c r="B1137" s="160"/>
      <c r="C1137" s="160"/>
    </row>
    <row r="1138" spans="1:3" x14ac:dyDescent="0.25">
      <c r="A1138" s="155"/>
      <c r="B1138" s="160"/>
      <c r="C1138" s="160"/>
    </row>
    <row r="1139" spans="1:3" x14ac:dyDescent="0.25">
      <c r="A1139" s="155"/>
      <c r="B1139" s="160"/>
      <c r="C1139" s="160"/>
    </row>
    <row r="1140" spans="1:3" x14ac:dyDescent="0.25">
      <c r="A1140" s="155"/>
      <c r="B1140" s="160"/>
      <c r="C1140" s="160"/>
    </row>
    <row r="1141" spans="1:3" x14ac:dyDescent="0.25">
      <c r="A1141" s="155"/>
      <c r="B1141" s="160"/>
      <c r="C1141" s="160"/>
    </row>
    <row r="1142" spans="1:3" x14ac:dyDescent="0.25">
      <c r="A1142" s="155"/>
      <c r="B1142" s="160"/>
      <c r="C1142" s="160"/>
    </row>
    <row r="1143" spans="1:3" x14ac:dyDescent="0.25">
      <c r="A1143" s="155"/>
      <c r="B1143" s="160"/>
      <c r="C1143" s="160"/>
    </row>
    <row r="1144" spans="1:3" x14ac:dyDescent="0.25">
      <c r="A1144" s="155"/>
      <c r="B1144" s="160"/>
      <c r="C1144" s="160"/>
    </row>
    <row r="1145" spans="1:3" x14ac:dyDescent="0.25">
      <c r="A1145" s="155"/>
      <c r="B1145" s="160"/>
      <c r="C1145" s="160"/>
    </row>
    <row r="1146" spans="1:3" x14ac:dyDescent="0.25">
      <c r="A1146" s="155"/>
      <c r="B1146" s="160"/>
      <c r="C1146" s="160"/>
    </row>
    <row r="1147" spans="1:3" x14ac:dyDescent="0.25">
      <c r="A1147" s="155"/>
      <c r="B1147" s="160"/>
      <c r="C1147" s="160"/>
    </row>
    <row r="1148" spans="1:3" x14ac:dyDescent="0.25">
      <c r="A1148" s="155"/>
      <c r="B1148" s="160"/>
      <c r="C1148" s="160"/>
    </row>
    <row r="1149" spans="1:3" x14ac:dyDescent="0.25">
      <c r="A1149" s="155"/>
      <c r="B1149" s="160"/>
      <c r="C1149" s="160"/>
    </row>
    <row r="1150" spans="1:3" x14ac:dyDescent="0.25">
      <c r="A1150" s="155"/>
      <c r="B1150" s="160"/>
      <c r="C1150" s="160"/>
    </row>
    <row r="1151" spans="1:3" x14ac:dyDescent="0.25">
      <c r="A1151" s="155"/>
      <c r="B1151" s="160"/>
      <c r="C1151" s="160"/>
    </row>
    <row r="1152" spans="1:3" x14ac:dyDescent="0.25">
      <c r="A1152" s="155"/>
      <c r="B1152" s="160"/>
      <c r="C1152" s="160"/>
    </row>
    <row r="1153" spans="1:3" x14ac:dyDescent="0.25">
      <c r="A1153" s="155"/>
      <c r="B1153" s="160"/>
      <c r="C1153" s="160"/>
    </row>
    <row r="1154" spans="1:3" x14ac:dyDescent="0.25">
      <c r="A1154" s="155"/>
      <c r="B1154" s="160"/>
      <c r="C1154" s="160"/>
    </row>
    <row r="1155" spans="1:3" x14ac:dyDescent="0.25">
      <c r="A1155" s="155"/>
      <c r="B1155" s="160"/>
      <c r="C1155" s="160"/>
    </row>
    <row r="1156" spans="1:3" x14ac:dyDescent="0.25">
      <c r="A1156" s="155"/>
      <c r="B1156" s="160"/>
      <c r="C1156" s="160"/>
    </row>
    <row r="1157" spans="1:3" x14ac:dyDescent="0.25">
      <c r="A1157" s="155"/>
      <c r="B1157" s="160"/>
      <c r="C1157" s="160"/>
    </row>
    <row r="1158" spans="1:3" x14ac:dyDescent="0.25">
      <c r="A1158" s="155"/>
      <c r="B1158" s="160"/>
      <c r="C1158" s="160"/>
    </row>
    <row r="1159" spans="1:3" x14ac:dyDescent="0.25">
      <c r="A1159" s="155"/>
      <c r="B1159" s="160"/>
      <c r="C1159" s="160"/>
    </row>
    <row r="1160" spans="1:3" x14ac:dyDescent="0.25">
      <c r="A1160" s="155"/>
      <c r="B1160" s="160"/>
      <c r="C1160" s="160"/>
    </row>
    <row r="1161" spans="1:3" x14ac:dyDescent="0.25">
      <c r="A1161" s="155"/>
      <c r="B1161" s="160"/>
      <c r="C1161" s="160"/>
    </row>
    <row r="1162" spans="1:3" x14ac:dyDescent="0.25">
      <c r="A1162" s="155"/>
      <c r="B1162" s="160"/>
      <c r="C1162" s="160"/>
    </row>
    <row r="1163" spans="1:3" x14ac:dyDescent="0.25">
      <c r="A1163" s="155"/>
      <c r="B1163" s="160"/>
      <c r="C1163" s="160"/>
    </row>
    <row r="1164" spans="1:3" x14ac:dyDescent="0.25">
      <c r="A1164" s="155"/>
      <c r="B1164" s="160"/>
      <c r="C1164" s="160"/>
    </row>
    <row r="1165" spans="1:3" x14ac:dyDescent="0.25">
      <c r="A1165" s="155"/>
      <c r="B1165" s="160"/>
      <c r="C1165" s="160"/>
    </row>
    <row r="1166" spans="1:3" x14ac:dyDescent="0.25">
      <c r="A1166" s="155"/>
      <c r="B1166" s="160"/>
      <c r="C1166" s="160"/>
    </row>
    <row r="1167" spans="1:3" x14ac:dyDescent="0.25">
      <c r="A1167" s="155"/>
      <c r="B1167" s="160"/>
      <c r="C1167" s="160"/>
    </row>
    <row r="1168" spans="1:3" x14ac:dyDescent="0.25">
      <c r="A1168" s="155"/>
      <c r="B1168" s="160"/>
      <c r="C1168" s="160"/>
    </row>
    <row r="1169" spans="1:3" x14ac:dyDescent="0.25">
      <c r="A1169" s="155"/>
      <c r="B1169" s="160"/>
      <c r="C1169" s="160"/>
    </row>
    <row r="1170" spans="1:3" x14ac:dyDescent="0.25">
      <c r="A1170" s="155"/>
      <c r="B1170" s="160"/>
      <c r="C1170" s="160"/>
    </row>
    <row r="1171" spans="1:3" x14ac:dyDescent="0.25">
      <c r="A1171" s="155"/>
      <c r="B1171" s="160"/>
      <c r="C1171" s="160"/>
    </row>
    <row r="1172" spans="1:3" x14ac:dyDescent="0.25">
      <c r="A1172" s="155"/>
      <c r="B1172" s="160"/>
      <c r="C1172" s="160"/>
    </row>
    <row r="1173" spans="1:3" x14ac:dyDescent="0.25">
      <c r="A1173" s="155"/>
      <c r="B1173" s="160"/>
      <c r="C1173" s="160"/>
    </row>
    <row r="1174" spans="1:3" x14ac:dyDescent="0.25">
      <c r="A1174" s="155"/>
      <c r="B1174" s="160"/>
      <c r="C1174" s="160"/>
    </row>
    <row r="1175" spans="1:3" x14ac:dyDescent="0.25">
      <c r="A1175" s="155"/>
      <c r="B1175" s="160"/>
      <c r="C1175" s="160"/>
    </row>
    <row r="1176" spans="1:3" x14ac:dyDescent="0.25">
      <c r="A1176" s="155"/>
      <c r="B1176" s="160"/>
      <c r="C1176" s="160"/>
    </row>
    <row r="1177" spans="1:3" x14ac:dyDescent="0.25">
      <c r="A1177" s="155"/>
      <c r="B1177" s="160"/>
      <c r="C1177" s="160"/>
    </row>
    <row r="1178" spans="1:3" x14ac:dyDescent="0.25">
      <c r="A1178" s="155"/>
      <c r="B1178" s="160"/>
      <c r="C1178" s="160"/>
    </row>
    <row r="1179" spans="1:3" x14ac:dyDescent="0.25">
      <c r="A1179" s="155"/>
      <c r="B1179" s="160"/>
      <c r="C1179" s="160"/>
    </row>
    <row r="1180" spans="1:3" x14ac:dyDescent="0.25">
      <c r="A1180" s="155"/>
      <c r="B1180" s="160"/>
      <c r="C1180" s="160"/>
    </row>
    <row r="1181" spans="1:3" x14ac:dyDescent="0.25">
      <c r="A1181" s="155"/>
      <c r="B1181" s="160"/>
      <c r="C1181" s="160"/>
    </row>
    <row r="1182" spans="1:3" x14ac:dyDescent="0.25">
      <c r="A1182" s="155"/>
      <c r="B1182" s="160"/>
      <c r="C1182" s="160"/>
    </row>
    <row r="1183" spans="1:3" x14ac:dyDescent="0.25">
      <c r="A1183" s="155"/>
      <c r="B1183" s="160"/>
      <c r="C1183" s="160"/>
    </row>
    <row r="1184" spans="1:3" x14ac:dyDescent="0.25">
      <c r="A1184" s="155"/>
      <c r="B1184" s="160"/>
      <c r="C1184" s="160"/>
    </row>
    <row r="1185" spans="1:3" x14ac:dyDescent="0.25">
      <c r="A1185" s="155"/>
      <c r="B1185" s="160"/>
      <c r="C1185" s="160"/>
    </row>
    <row r="1186" spans="1:3" x14ac:dyDescent="0.25">
      <c r="A1186" s="155"/>
      <c r="B1186" s="160"/>
      <c r="C1186" s="160"/>
    </row>
    <row r="1187" spans="1:3" x14ac:dyDescent="0.25">
      <c r="A1187" s="155"/>
      <c r="B1187" s="160"/>
      <c r="C1187" s="160"/>
    </row>
    <row r="1188" spans="1:3" x14ac:dyDescent="0.25">
      <c r="A1188" s="155"/>
      <c r="B1188" s="160"/>
      <c r="C1188" s="160"/>
    </row>
    <row r="1189" spans="1:3" x14ac:dyDescent="0.25">
      <c r="A1189" s="155"/>
      <c r="B1189" s="160"/>
      <c r="C1189" s="160"/>
    </row>
    <row r="1190" spans="1:3" x14ac:dyDescent="0.25">
      <c r="A1190" s="155"/>
      <c r="B1190" s="160"/>
      <c r="C1190" s="160"/>
    </row>
    <row r="1191" spans="1:3" x14ac:dyDescent="0.25">
      <c r="A1191" s="155"/>
      <c r="B1191" s="160"/>
      <c r="C1191" s="160"/>
    </row>
    <row r="1192" spans="1:3" x14ac:dyDescent="0.25">
      <c r="A1192" s="155"/>
      <c r="B1192" s="160"/>
      <c r="C1192" s="160"/>
    </row>
    <row r="1193" spans="1:3" x14ac:dyDescent="0.25">
      <c r="A1193" s="155"/>
      <c r="B1193" s="160"/>
      <c r="C1193" s="160"/>
    </row>
    <row r="1194" spans="1:3" x14ac:dyDescent="0.25">
      <c r="A1194" s="155"/>
      <c r="B1194" s="160"/>
      <c r="C1194" s="160"/>
    </row>
    <row r="1195" spans="1:3" x14ac:dyDescent="0.25">
      <c r="A1195" s="155"/>
      <c r="B1195" s="160"/>
      <c r="C1195" s="160"/>
    </row>
    <row r="1196" spans="1:3" x14ac:dyDescent="0.25">
      <c r="A1196" s="155"/>
      <c r="B1196" s="160"/>
      <c r="C1196" s="160"/>
    </row>
    <row r="1197" spans="1:3" x14ac:dyDescent="0.25">
      <c r="A1197" s="155"/>
      <c r="B1197" s="160"/>
      <c r="C1197" s="160"/>
    </row>
    <row r="1198" spans="1:3" x14ac:dyDescent="0.25">
      <c r="A1198" s="155"/>
      <c r="B1198" s="160"/>
      <c r="C1198" s="160"/>
    </row>
    <row r="1199" spans="1:3" x14ac:dyDescent="0.25">
      <c r="A1199" s="155"/>
      <c r="B1199" s="160"/>
      <c r="C1199" s="160"/>
    </row>
    <row r="1200" spans="1:3" x14ac:dyDescent="0.25">
      <c r="A1200" s="155"/>
      <c r="B1200" s="160"/>
      <c r="C1200" s="160"/>
    </row>
    <row r="1201" spans="1:3" x14ac:dyDescent="0.25">
      <c r="A1201" s="155"/>
      <c r="B1201" s="160"/>
      <c r="C1201" s="160"/>
    </row>
    <row r="1202" spans="1:3" x14ac:dyDescent="0.25">
      <c r="A1202" s="155"/>
      <c r="B1202" s="160"/>
      <c r="C1202" s="160"/>
    </row>
    <row r="1203" spans="1:3" x14ac:dyDescent="0.25">
      <c r="A1203" s="155"/>
      <c r="B1203" s="160"/>
      <c r="C1203" s="160"/>
    </row>
    <row r="1204" spans="1:3" x14ac:dyDescent="0.25">
      <c r="A1204" s="155"/>
      <c r="B1204" s="160"/>
      <c r="C1204" s="160"/>
    </row>
    <row r="1205" spans="1:3" x14ac:dyDescent="0.25">
      <c r="A1205" s="155"/>
      <c r="B1205" s="160"/>
      <c r="C1205" s="160"/>
    </row>
    <row r="1206" spans="1:3" x14ac:dyDescent="0.25">
      <c r="A1206" s="155"/>
      <c r="B1206" s="160"/>
      <c r="C1206" s="160"/>
    </row>
    <row r="1207" spans="1:3" x14ac:dyDescent="0.25">
      <c r="A1207" s="155"/>
      <c r="B1207" s="160"/>
      <c r="C1207" s="160"/>
    </row>
    <row r="1208" spans="1:3" x14ac:dyDescent="0.25">
      <c r="A1208" s="155"/>
      <c r="B1208" s="160"/>
      <c r="C1208" s="160"/>
    </row>
    <row r="1209" spans="1:3" x14ac:dyDescent="0.25">
      <c r="A1209" s="155"/>
      <c r="B1209" s="160"/>
      <c r="C1209" s="160"/>
    </row>
    <row r="1210" spans="1:3" x14ac:dyDescent="0.25">
      <c r="A1210" s="155"/>
      <c r="B1210" s="160"/>
      <c r="C1210" s="160"/>
    </row>
    <row r="1211" spans="1:3" x14ac:dyDescent="0.25">
      <c r="A1211" s="155"/>
      <c r="B1211" s="160"/>
      <c r="C1211" s="160"/>
    </row>
    <row r="1212" spans="1:3" x14ac:dyDescent="0.25">
      <c r="A1212" s="155"/>
      <c r="B1212" s="160"/>
      <c r="C1212" s="160"/>
    </row>
    <row r="1213" spans="1:3" x14ac:dyDescent="0.25">
      <c r="A1213" s="155"/>
      <c r="B1213" s="160"/>
      <c r="C1213" s="160"/>
    </row>
    <row r="1214" spans="1:3" x14ac:dyDescent="0.25">
      <c r="A1214" s="155"/>
      <c r="B1214" s="160"/>
      <c r="C1214" s="160"/>
    </row>
    <row r="1215" spans="1:3" x14ac:dyDescent="0.25">
      <c r="A1215" s="155"/>
      <c r="B1215" s="160"/>
      <c r="C1215" s="160"/>
    </row>
    <row r="1216" spans="1:3" x14ac:dyDescent="0.25">
      <c r="A1216" s="155"/>
      <c r="B1216" s="160"/>
      <c r="C1216" s="160"/>
    </row>
    <row r="1217" spans="1:3" x14ac:dyDescent="0.25">
      <c r="A1217" s="155"/>
      <c r="B1217" s="160"/>
      <c r="C1217" s="160"/>
    </row>
    <row r="1218" spans="1:3" x14ac:dyDescent="0.25">
      <c r="A1218" s="155"/>
      <c r="B1218" s="160"/>
      <c r="C1218" s="160"/>
    </row>
    <row r="1219" spans="1:3" x14ac:dyDescent="0.25">
      <c r="A1219" s="155"/>
      <c r="B1219" s="160"/>
      <c r="C1219" s="160"/>
    </row>
    <row r="1220" spans="1:3" x14ac:dyDescent="0.25">
      <c r="A1220" s="155"/>
      <c r="B1220" s="160"/>
      <c r="C1220" s="160"/>
    </row>
    <row r="1221" spans="1:3" x14ac:dyDescent="0.25">
      <c r="A1221" s="155"/>
      <c r="B1221" s="160"/>
      <c r="C1221" s="160"/>
    </row>
    <row r="1222" spans="1:3" x14ac:dyDescent="0.25">
      <c r="A1222" s="155"/>
      <c r="B1222" s="160"/>
      <c r="C1222" s="160"/>
    </row>
    <row r="1223" spans="1:3" x14ac:dyDescent="0.25">
      <c r="A1223" s="155"/>
      <c r="B1223" s="160"/>
      <c r="C1223" s="160"/>
    </row>
    <row r="1224" spans="1:3" x14ac:dyDescent="0.25">
      <c r="A1224" s="155"/>
      <c r="B1224" s="160"/>
      <c r="C1224" s="160"/>
    </row>
    <row r="1225" spans="1:3" x14ac:dyDescent="0.25">
      <c r="A1225" s="155"/>
      <c r="B1225" s="160"/>
      <c r="C1225" s="160"/>
    </row>
    <row r="1226" spans="1:3" x14ac:dyDescent="0.25">
      <c r="A1226" s="155"/>
      <c r="B1226" s="160"/>
      <c r="C1226" s="160"/>
    </row>
    <row r="1227" spans="1:3" x14ac:dyDescent="0.25">
      <c r="A1227" s="155"/>
      <c r="B1227" s="160"/>
      <c r="C1227" s="160"/>
    </row>
    <row r="1228" spans="1:3" x14ac:dyDescent="0.25">
      <c r="A1228" s="155"/>
      <c r="B1228" s="160"/>
      <c r="C1228" s="160"/>
    </row>
    <row r="1229" spans="1:3" x14ac:dyDescent="0.25">
      <c r="A1229" s="155"/>
      <c r="B1229" s="160"/>
      <c r="C1229" s="160"/>
    </row>
    <row r="1230" spans="1:3" x14ac:dyDescent="0.25">
      <c r="A1230" s="155"/>
      <c r="B1230" s="160"/>
      <c r="C1230" s="160"/>
    </row>
    <row r="1231" spans="1:3" x14ac:dyDescent="0.25">
      <c r="A1231" s="155"/>
      <c r="B1231" s="160"/>
      <c r="C1231" s="160"/>
    </row>
    <row r="1232" spans="1:3" x14ac:dyDescent="0.25">
      <c r="A1232" s="155"/>
      <c r="B1232" s="160"/>
      <c r="C1232" s="160"/>
    </row>
    <row r="1233" spans="1:3" x14ac:dyDescent="0.25">
      <c r="A1233" s="155"/>
      <c r="B1233" s="160"/>
      <c r="C1233" s="160"/>
    </row>
    <row r="1234" spans="1:3" x14ac:dyDescent="0.25">
      <c r="A1234" s="155"/>
      <c r="B1234" s="160"/>
      <c r="C1234" s="160"/>
    </row>
    <row r="1235" spans="1:3" x14ac:dyDescent="0.25">
      <c r="A1235" s="155"/>
      <c r="B1235" s="160"/>
      <c r="C1235" s="160"/>
    </row>
    <row r="1236" spans="1:3" x14ac:dyDescent="0.25">
      <c r="A1236" s="155"/>
      <c r="B1236" s="160"/>
      <c r="C1236" s="160"/>
    </row>
    <row r="1237" spans="1:3" x14ac:dyDescent="0.25">
      <c r="A1237" s="155"/>
      <c r="B1237" s="160"/>
      <c r="C1237" s="160"/>
    </row>
    <row r="1238" spans="1:3" x14ac:dyDescent="0.25">
      <c r="A1238" s="155"/>
      <c r="B1238" s="160"/>
      <c r="C1238" s="160"/>
    </row>
    <row r="1239" spans="1:3" x14ac:dyDescent="0.25">
      <c r="A1239" s="155"/>
      <c r="B1239" s="160"/>
      <c r="C1239" s="160"/>
    </row>
    <row r="1240" spans="1:3" x14ac:dyDescent="0.25">
      <c r="A1240" s="155"/>
      <c r="B1240" s="160"/>
      <c r="C1240" s="160"/>
    </row>
    <row r="1241" spans="1:3" x14ac:dyDescent="0.25">
      <c r="A1241" s="155"/>
      <c r="B1241" s="160"/>
      <c r="C1241" s="160"/>
    </row>
    <row r="1242" spans="1:3" x14ac:dyDescent="0.25">
      <c r="A1242" s="155"/>
      <c r="B1242" s="160"/>
      <c r="C1242" s="160"/>
    </row>
    <row r="1243" spans="1:3" x14ac:dyDescent="0.25">
      <c r="A1243" s="155"/>
      <c r="B1243" s="160"/>
      <c r="C1243" s="160"/>
    </row>
    <row r="1244" spans="1:3" x14ac:dyDescent="0.25">
      <c r="A1244" s="155"/>
      <c r="B1244" s="160"/>
      <c r="C1244" s="160"/>
    </row>
    <row r="1245" spans="1:3" x14ac:dyDescent="0.25">
      <c r="A1245" s="155"/>
      <c r="B1245" s="160"/>
      <c r="C1245" s="160"/>
    </row>
    <row r="1246" spans="1:3" x14ac:dyDescent="0.25">
      <c r="A1246" s="155"/>
      <c r="B1246" s="160"/>
      <c r="C1246" s="160"/>
    </row>
    <row r="1247" spans="1:3" x14ac:dyDescent="0.25">
      <c r="A1247" s="155"/>
      <c r="B1247" s="160"/>
      <c r="C1247" s="160"/>
    </row>
    <row r="1248" spans="1:3" x14ac:dyDescent="0.25">
      <c r="A1248" s="155"/>
      <c r="B1248" s="160"/>
      <c r="C1248" s="160"/>
    </row>
    <row r="1249" spans="1:3" x14ac:dyDescent="0.25">
      <c r="A1249" s="155"/>
      <c r="B1249" s="160"/>
      <c r="C1249" s="160"/>
    </row>
    <row r="1250" spans="1:3" x14ac:dyDescent="0.25">
      <c r="A1250" s="155"/>
      <c r="B1250" s="160"/>
      <c r="C1250" s="160"/>
    </row>
    <row r="1251" spans="1:3" x14ac:dyDescent="0.25">
      <c r="A1251" s="155"/>
      <c r="B1251" s="160"/>
      <c r="C1251" s="160"/>
    </row>
    <row r="1252" spans="1:3" x14ac:dyDescent="0.25">
      <c r="A1252" s="155"/>
      <c r="B1252" s="160"/>
      <c r="C1252" s="160"/>
    </row>
    <row r="1253" spans="1:3" x14ac:dyDescent="0.25">
      <c r="A1253" s="155"/>
      <c r="B1253" s="160"/>
      <c r="C1253" s="160"/>
    </row>
    <row r="1254" spans="1:3" x14ac:dyDescent="0.25">
      <c r="A1254" s="155"/>
      <c r="B1254" s="160"/>
      <c r="C1254" s="160"/>
    </row>
    <row r="1255" spans="1:3" x14ac:dyDescent="0.25">
      <c r="A1255" s="155"/>
      <c r="B1255" s="160"/>
      <c r="C1255" s="160"/>
    </row>
    <row r="1256" spans="1:3" x14ac:dyDescent="0.25">
      <c r="A1256" s="155"/>
      <c r="B1256" s="160"/>
      <c r="C1256" s="160"/>
    </row>
    <row r="1257" spans="1:3" x14ac:dyDescent="0.25">
      <c r="A1257" s="155"/>
      <c r="B1257" s="160"/>
      <c r="C1257" s="160"/>
    </row>
    <row r="1258" spans="1:3" x14ac:dyDescent="0.25">
      <c r="A1258" s="155"/>
      <c r="B1258" s="160"/>
      <c r="C1258" s="160"/>
    </row>
    <row r="1259" spans="1:3" x14ac:dyDescent="0.25">
      <c r="A1259" s="155"/>
      <c r="B1259" s="160"/>
      <c r="C1259" s="160"/>
    </row>
    <row r="1260" spans="1:3" x14ac:dyDescent="0.25">
      <c r="A1260" s="155"/>
      <c r="B1260" s="160"/>
      <c r="C1260" s="160"/>
    </row>
    <row r="1261" spans="1:3" x14ac:dyDescent="0.25">
      <c r="A1261" s="155"/>
      <c r="B1261" s="160"/>
      <c r="C1261" s="160"/>
    </row>
    <row r="1262" spans="1:3" x14ac:dyDescent="0.25">
      <c r="A1262" s="155"/>
      <c r="B1262" s="160"/>
      <c r="C1262" s="160"/>
    </row>
    <row r="1263" spans="1:3" x14ac:dyDescent="0.25">
      <c r="A1263" s="155"/>
      <c r="B1263" s="160"/>
      <c r="C1263" s="160"/>
    </row>
    <row r="1264" spans="1:3" x14ac:dyDescent="0.25">
      <c r="A1264" s="155"/>
      <c r="B1264" s="160"/>
      <c r="C1264" s="160"/>
    </row>
    <row r="1265" spans="1:3" x14ac:dyDescent="0.25">
      <c r="A1265" s="155"/>
      <c r="B1265" s="160"/>
      <c r="C1265" s="160"/>
    </row>
    <row r="1266" spans="1:3" x14ac:dyDescent="0.25">
      <c r="A1266" s="155"/>
      <c r="B1266" s="160"/>
      <c r="C1266" s="160"/>
    </row>
    <row r="1267" spans="1:3" x14ac:dyDescent="0.25">
      <c r="A1267" s="155"/>
      <c r="B1267" s="160"/>
      <c r="C1267" s="160"/>
    </row>
    <row r="1268" spans="1:3" x14ac:dyDescent="0.25">
      <c r="A1268" s="155"/>
      <c r="B1268" s="160"/>
      <c r="C1268" s="160"/>
    </row>
    <row r="1269" spans="1:3" x14ac:dyDescent="0.25">
      <c r="A1269" s="155"/>
      <c r="B1269" s="160"/>
      <c r="C1269" s="160"/>
    </row>
    <row r="1270" spans="1:3" x14ac:dyDescent="0.25">
      <c r="A1270" s="155"/>
      <c r="B1270" s="160"/>
      <c r="C1270" s="160"/>
    </row>
    <row r="1271" spans="1:3" x14ac:dyDescent="0.25">
      <c r="A1271" s="155"/>
      <c r="B1271" s="160"/>
      <c r="C1271" s="160"/>
    </row>
    <row r="1272" spans="1:3" x14ac:dyDescent="0.25">
      <c r="A1272" s="155"/>
      <c r="B1272" s="160"/>
      <c r="C1272" s="160"/>
    </row>
    <row r="1273" spans="1:3" x14ac:dyDescent="0.25">
      <c r="A1273" s="155"/>
      <c r="B1273" s="160"/>
      <c r="C1273" s="160"/>
    </row>
    <row r="1274" spans="1:3" x14ac:dyDescent="0.25">
      <c r="A1274" s="155"/>
      <c r="B1274" s="160"/>
      <c r="C1274" s="160"/>
    </row>
    <row r="1275" spans="1:3" x14ac:dyDescent="0.25">
      <c r="A1275" s="155"/>
      <c r="B1275" s="160"/>
      <c r="C1275" s="160"/>
    </row>
    <row r="1276" spans="1:3" x14ac:dyDescent="0.25">
      <c r="A1276" s="155"/>
      <c r="B1276" s="160"/>
      <c r="C1276" s="160"/>
    </row>
    <row r="1277" spans="1:3" x14ac:dyDescent="0.25">
      <c r="A1277" s="155"/>
      <c r="B1277" s="160"/>
      <c r="C1277" s="160"/>
    </row>
    <row r="1278" spans="1:3" x14ac:dyDescent="0.25">
      <c r="A1278" s="155"/>
      <c r="B1278" s="160"/>
      <c r="C1278" s="160"/>
    </row>
    <row r="1279" spans="1:3" x14ac:dyDescent="0.25">
      <c r="A1279" s="155"/>
      <c r="B1279" s="160"/>
      <c r="C1279" s="160"/>
    </row>
    <row r="1280" spans="1:3" x14ac:dyDescent="0.25">
      <c r="A1280" s="155"/>
      <c r="B1280" s="160"/>
      <c r="C1280" s="160"/>
    </row>
    <row r="1281" spans="1:3" x14ac:dyDescent="0.25">
      <c r="A1281" s="155"/>
      <c r="B1281" s="160"/>
      <c r="C1281" s="160"/>
    </row>
    <row r="1282" spans="1:3" x14ac:dyDescent="0.25">
      <c r="A1282" s="155"/>
      <c r="B1282" s="160"/>
      <c r="C1282" s="160"/>
    </row>
    <row r="1283" spans="1:3" x14ac:dyDescent="0.25">
      <c r="A1283" s="155"/>
      <c r="B1283" s="160"/>
      <c r="C1283" s="160"/>
    </row>
    <row r="1284" spans="1:3" x14ac:dyDescent="0.25">
      <c r="A1284" s="155"/>
      <c r="B1284" s="160"/>
      <c r="C1284" s="160"/>
    </row>
    <row r="1285" spans="1:3" x14ac:dyDescent="0.25">
      <c r="A1285" s="155"/>
      <c r="B1285" s="160"/>
      <c r="C1285" s="160"/>
    </row>
    <row r="1286" spans="1:3" x14ac:dyDescent="0.25">
      <c r="A1286" s="155"/>
      <c r="B1286" s="160"/>
      <c r="C1286" s="160"/>
    </row>
    <row r="1287" spans="1:3" x14ac:dyDescent="0.25">
      <c r="A1287" s="155"/>
      <c r="B1287" s="160"/>
      <c r="C1287" s="160"/>
    </row>
    <row r="1288" spans="1:3" x14ac:dyDescent="0.25">
      <c r="A1288" s="155"/>
      <c r="B1288" s="160"/>
      <c r="C1288" s="160"/>
    </row>
    <row r="1289" spans="1:3" x14ac:dyDescent="0.25">
      <c r="A1289" s="155"/>
      <c r="B1289" s="160"/>
      <c r="C1289" s="160"/>
    </row>
    <row r="1290" spans="1:3" x14ac:dyDescent="0.25">
      <c r="A1290" s="155"/>
      <c r="B1290" s="160"/>
      <c r="C1290" s="160"/>
    </row>
    <row r="1291" spans="1:3" x14ac:dyDescent="0.25">
      <c r="A1291" s="155"/>
      <c r="B1291" s="160"/>
      <c r="C1291" s="160"/>
    </row>
    <row r="1292" spans="1:3" x14ac:dyDescent="0.25">
      <c r="A1292" s="155"/>
      <c r="B1292" s="160"/>
      <c r="C1292" s="160"/>
    </row>
    <row r="1293" spans="1:3" x14ac:dyDescent="0.25">
      <c r="A1293" s="155"/>
      <c r="B1293" s="160"/>
      <c r="C1293" s="160"/>
    </row>
    <row r="1294" spans="1:3" x14ac:dyDescent="0.25">
      <c r="A1294" s="155"/>
      <c r="B1294" s="160"/>
      <c r="C1294" s="160"/>
    </row>
    <row r="1295" spans="1:3" x14ac:dyDescent="0.25">
      <c r="A1295" s="155"/>
      <c r="B1295" s="160"/>
      <c r="C1295" s="160"/>
    </row>
    <row r="1296" spans="1:3" x14ac:dyDescent="0.25">
      <c r="A1296" s="155"/>
      <c r="B1296" s="160"/>
      <c r="C1296" s="160"/>
    </row>
    <row r="1297" spans="1:3" x14ac:dyDescent="0.25">
      <c r="A1297" s="155"/>
      <c r="B1297" s="160"/>
      <c r="C1297" s="160"/>
    </row>
    <row r="1298" spans="1:3" x14ac:dyDescent="0.25">
      <c r="A1298" s="155"/>
      <c r="B1298" s="160"/>
      <c r="C1298" s="160"/>
    </row>
    <row r="1299" spans="1:3" x14ac:dyDescent="0.25">
      <c r="A1299" s="155"/>
      <c r="B1299" s="160"/>
      <c r="C1299" s="160"/>
    </row>
    <row r="1300" spans="1:3" x14ac:dyDescent="0.25">
      <c r="A1300" s="155"/>
      <c r="B1300" s="160"/>
      <c r="C1300" s="160"/>
    </row>
    <row r="1301" spans="1:3" x14ac:dyDescent="0.25">
      <c r="A1301" s="155"/>
      <c r="B1301" s="160"/>
      <c r="C1301" s="160"/>
    </row>
    <row r="1302" spans="1:3" x14ac:dyDescent="0.25">
      <c r="A1302" s="155"/>
      <c r="B1302" s="160"/>
      <c r="C1302" s="160"/>
    </row>
    <row r="1303" spans="1:3" x14ac:dyDescent="0.25">
      <c r="A1303" s="155"/>
      <c r="B1303" s="160"/>
      <c r="C1303" s="160"/>
    </row>
    <row r="1304" spans="1:3" x14ac:dyDescent="0.25">
      <c r="A1304" s="155"/>
      <c r="B1304" s="160"/>
      <c r="C1304" s="160"/>
    </row>
    <row r="1305" spans="1:3" x14ac:dyDescent="0.25">
      <c r="A1305" s="155"/>
      <c r="B1305" s="160"/>
      <c r="C1305" s="160"/>
    </row>
    <row r="1306" spans="1:3" x14ac:dyDescent="0.25">
      <c r="A1306" s="155"/>
      <c r="B1306" s="160"/>
      <c r="C1306" s="160"/>
    </row>
    <row r="1307" spans="1:3" x14ac:dyDescent="0.25">
      <c r="A1307" s="155"/>
      <c r="B1307" s="160"/>
      <c r="C1307" s="160"/>
    </row>
    <row r="1308" spans="1:3" x14ac:dyDescent="0.25">
      <c r="A1308" s="155"/>
      <c r="B1308" s="160"/>
      <c r="C1308" s="160"/>
    </row>
    <row r="1309" spans="1:3" x14ac:dyDescent="0.25">
      <c r="A1309" s="155"/>
      <c r="B1309" s="160"/>
      <c r="C1309" s="160"/>
    </row>
    <row r="1310" spans="1:3" x14ac:dyDescent="0.25">
      <c r="A1310" s="155"/>
      <c r="B1310" s="160"/>
      <c r="C1310" s="160"/>
    </row>
    <row r="1311" spans="1:3" x14ac:dyDescent="0.25">
      <c r="A1311" s="155"/>
      <c r="B1311" s="160"/>
      <c r="C1311" s="160"/>
    </row>
    <row r="1312" spans="1:3" x14ac:dyDescent="0.25">
      <c r="A1312" s="155"/>
      <c r="B1312" s="160"/>
      <c r="C1312" s="160"/>
    </row>
    <row r="1313" spans="1:3" x14ac:dyDescent="0.25">
      <c r="A1313" s="155"/>
      <c r="B1313" s="160"/>
      <c r="C1313" s="160"/>
    </row>
    <row r="1314" spans="1:3" x14ac:dyDescent="0.25">
      <c r="A1314" s="155"/>
      <c r="B1314" s="160"/>
      <c r="C1314" s="160"/>
    </row>
    <row r="1315" spans="1:3" x14ac:dyDescent="0.25">
      <c r="A1315" s="155"/>
      <c r="B1315" s="160"/>
      <c r="C1315" s="160"/>
    </row>
    <row r="1316" spans="1:3" x14ac:dyDescent="0.25">
      <c r="A1316" s="155"/>
      <c r="B1316" s="160"/>
      <c r="C1316" s="160"/>
    </row>
    <row r="1317" spans="1:3" x14ac:dyDescent="0.25">
      <c r="A1317" s="155"/>
      <c r="B1317" s="160"/>
      <c r="C1317" s="160"/>
    </row>
    <row r="1318" spans="1:3" x14ac:dyDescent="0.25">
      <c r="A1318" s="155"/>
      <c r="B1318" s="160"/>
      <c r="C1318" s="160"/>
    </row>
    <row r="1319" spans="1:3" x14ac:dyDescent="0.25">
      <c r="A1319" s="155"/>
      <c r="B1319" s="160"/>
      <c r="C1319" s="160"/>
    </row>
    <row r="1320" spans="1:3" x14ac:dyDescent="0.25">
      <c r="A1320" s="155"/>
      <c r="B1320" s="160"/>
      <c r="C1320" s="160"/>
    </row>
    <row r="1321" spans="1:3" x14ac:dyDescent="0.25">
      <c r="A1321" s="155"/>
      <c r="B1321" s="160"/>
      <c r="C1321" s="160"/>
    </row>
    <row r="1322" spans="1:3" x14ac:dyDescent="0.25">
      <c r="A1322" s="155"/>
      <c r="B1322" s="160"/>
      <c r="C1322" s="160"/>
    </row>
    <row r="1323" spans="1:3" x14ac:dyDescent="0.25">
      <c r="A1323" s="155"/>
      <c r="B1323" s="160"/>
      <c r="C1323" s="160"/>
    </row>
    <row r="1324" spans="1:3" x14ac:dyDescent="0.25">
      <c r="A1324" s="155"/>
      <c r="B1324" s="160"/>
      <c r="C1324" s="160"/>
    </row>
    <row r="1325" spans="1:3" x14ac:dyDescent="0.25">
      <c r="A1325" s="155"/>
      <c r="B1325" s="160"/>
      <c r="C1325" s="160"/>
    </row>
    <row r="1326" spans="1:3" x14ac:dyDescent="0.25">
      <c r="A1326" s="155"/>
      <c r="B1326" s="160"/>
      <c r="C1326" s="160"/>
    </row>
    <row r="1327" spans="1:3" x14ac:dyDescent="0.25">
      <c r="A1327" s="155"/>
      <c r="B1327" s="160"/>
      <c r="C1327" s="160"/>
    </row>
    <row r="1328" spans="1:3" x14ac:dyDescent="0.25">
      <c r="A1328" s="155"/>
      <c r="B1328" s="160"/>
      <c r="C1328" s="160"/>
    </row>
    <row r="1329" spans="1:3" x14ac:dyDescent="0.25">
      <c r="A1329" s="155"/>
      <c r="B1329" s="160"/>
      <c r="C1329" s="160"/>
    </row>
    <row r="1330" spans="1:3" x14ac:dyDescent="0.25">
      <c r="A1330" s="155"/>
      <c r="B1330" s="160"/>
      <c r="C1330" s="160"/>
    </row>
    <row r="1331" spans="1:3" x14ac:dyDescent="0.25">
      <c r="A1331" s="155"/>
      <c r="B1331" s="160"/>
      <c r="C1331" s="160"/>
    </row>
    <row r="1332" spans="1:3" x14ac:dyDescent="0.25">
      <c r="A1332" s="155"/>
      <c r="B1332" s="160"/>
      <c r="C1332" s="160"/>
    </row>
    <row r="1333" spans="1:3" x14ac:dyDescent="0.25">
      <c r="A1333" s="155"/>
      <c r="B1333" s="160"/>
      <c r="C1333" s="160"/>
    </row>
    <row r="1334" spans="1:3" x14ac:dyDescent="0.25">
      <c r="A1334" s="155"/>
      <c r="B1334" s="160"/>
      <c r="C1334" s="160"/>
    </row>
    <row r="1335" spans="1:3" x14ac:dyDescent="0.25">
      <c r="A1335" s="155"/>
      <c r="B1335" s="160"/>
      <c r="C1335" s="160"/>
    </row>
    <row r="1336" spans="1:3" x14ac:dyDescent="0.25">
      <c r="A1336" s="155"/>
      <c r="B1336" s="160"/>
      <c r="C1336" s="160"/>
    </row>
    <row r="1337" spans="1:3" x14ac:dyDescent="0.25">
      <c r="A1337" s="155"/>
      <c r="B1337" s="160"/>
      <c r="C1337" s="160"/>
    </row>
    <row r="1338" spans="1:3" x14ac:dyDescent="0.25">
      <c r="A1338" s="155"/>
      <c r="B1338" s="160"/>
      <c r="C1338" s="160"/>
    </row>
    <row r="1339" spans="1:3" x14ac:dyDescent="0.25">
      <c r="A1339" s="155"/>
      <c r="B1339" s="160"/>
      <c r="C1339" s="160"/>
    </row>
    <row r="1340" spans="1:3" x14ac:dyDescent="0.25">
      <c r="A1340" s="155"/>
      <c r="B1340" s="160"/>
      <c r="C1340" s="160"/>
    </row>
    <row r="1341" spans="1:3" x14ac:dyDescent="0.25">
      <c r="A1341" s="155"/>
      <c r="B1341" s="160"/>
      <c r="C1341" s="160"/>
    </row>
    <row r="1342" spans="1:3" x14ac:dyDescent="0.25">
      <c r="A1342" s="155"/>
      <c r="B1342" s="160"/>
      <c r="C1342" s="160"/>
    </row>
    <row r="1343" spans="1:3" x14ac:dyDescent="0.25">
      <c r="A1343" s="155"/>
      <c r="B1343" s="160"/>
      <c r="C1343" s="160"/>
    </row>
    <row r="1344" spans="1:3" x14ac:dyDescent="0.25">
      <c r="A1344" s="155"/>
      <c r="B1344" s="160"/>
      <c r="C1344" s="160"/>
    </row>
    <row r="1345" spans="1:3" x14ac:dyDescent="0.25">
      <c r="A1345" s="155"/>
      <c r="B1345" s="160"/>
      <c r="C1345" s="160"/>
    </row>
    <row r="1346" spans="1:3" x14ac:dyDescent="0.25">
      <c r="A1346" s="155"/>
      <c r="B1346" s="160"/>
      <c r="C1346" s="160"/>
    </row>
    <row r="1347" spans="1:3" x14ac:dyDescent="0.25">
      <c r="A1347" s="155"/>
      <c r="B1347" s="160"/>
      <c r="C1347" s="160"/>
    </row>
    <row r="1348" spans="1:3" x14ac:dyDescent="0.25">
      <c r="A1348" s="155"/>
      <c r="B1348" s="160"/>
      <c r="C1348" s="160"/>
    </row>
    <row r="1349" spans="1:3" x14ac:dyDescent="0.25">
      <c r="A1349" s="155"/>
      <c r="B1349" s="160"/>
      <c r="C1349" s="160"/>
    </row>
    <row r="1350" spans="1:3" x14ac:dyDescent="0.25">
      <c r="A1350" s="155"/>
      <c r="B1350" s="160"/>
      <c r="C1350" s="160"/>
    </row>
    <row r="1351" spans="1:3" x14ac:dyDescent="0.25">
      <c r="A1351" s="155"/>
      <c r="B1351" s="160"/>
      <c r="C1351" s="160"/>
    </row>
    <row r="1352" spans="1:3" x14ac:dyDescent="0.25">
      <c r="A1352" s="155"/>
      <c r="B1352" s="160"/>
      <c r="C1352" s="160"/>
    </row>
    <row r="1353" spans="1:3" x14ac:dyDescent="0.25">
      <c r="A1353" s="155"/>
      <c r="B1353" s="160"/>
      <c r="C1353" s="160"/>
    </row>
    <row r="1354" spans="1:3" x14ac:dyDescent="0.25">
      <c r="A1354" s="155"/>
      <c r="B1354" s="160"/>
      <c r="C1354" s="160"/>
    </row>
    <row r="1355" spans="1:3" x14ac:dyDescent="0.25">
      <c r="A1355" s="155"/>
      <c r="B1355" s="160"/>
      <c r="C1355" s="160"/>
    </row>
    <row r="1356" spans="1:3" x14ac:dyDescent="0.25">
      <c r="A1356" s="155"/>
      <c r="B1356" s="160"/>
      <c r="C1356" s="160"/>
    </row>
    <row r="1357" spans="1:3" x14ac:dyDescent="0.25">
      <c r="A1357" s="155"/>
      <c r="B1357" s="160"/>
      <c r="C1357" s="160"/>
    </row>
    <row r="1358" spans="1:3" x14ac:dyDescent="0.25">
      <c r="A1358" s="155"/>
      <c r="B1358" s="160"/>
      <c r="C1358" s="160"/>
    </row>
    <row r="1359" spans="1:3" x14ac:dyDescent="0.25">
      <c r="A1359" s="155"/>
      <c r="B1359" s="160"/>
      <c r="C1359" s="160"/>
    </row>
    <row r="1360" spans="1:3" x14ac:dyDescent="0.25">
      <c r="A1360" s="155"/>
      <c r="B1360" s="160"/>
      <c r="C1360" s="160"/>
    </row>
    <row r="1361" spans="1:3" x14ac:dyDescent="0.25">
      <c r="A1361" s="155"/>
      <c r="B1361" s="160"/>
      <c r="C1361" s="160"/>
    </row>
    <row r="1362" spans="1:3" x14ac:dyDescent="0.25">
      <c r="A1362" s="155"/>
      <c r="B1362" s="160"/>
      <c r="C1362" s="160"/>
    </row>
    <row r="1363" spans="1:3" x14ac:dyDescent="0.25">
      <c r="A1363" s="155"/>
      <c r="B1363" s="160"/>
      <c r="C1363" s="160"/>
    </row>
    <row r="1364" spans="1:3" x14ac:dyDescent="0.25">
      <c r="A1364" s="155"/>
      <c r="B1364" s="160"/>
      <c r="C1364" s="160"/>
    </row>
    <row r="1365" spans="1:3" x14ac:dyDescent="0.25">
      <c r="A1365" s="155"/>
      <c r="B1365" s="160"/>
      <c r="C1365" s="160"/>
    </row>
    <row r="1366" spans="1:3" x14ac:dyDescent="0.25">
      <c r="A1366" s="155"/>
      <c r="B1366" s="160"/>
      <c r="C1366" s="160"/>
    </row>
    <row r="1367" spans="1:3" x14ac:dyDescent="0.25">
      <c r="A1367" s="155"/>
      <c r="B1367" s="160"/>
      <c r="C1367" s="160"/>
    </row>
    <row r="1368" spans="1:3" x14ac:dyDescent="0.25">
      <c r="A1368" s="155"/>
      <c r="B1368" s="160"/>
      <c r="C1368" s="160"/>
    </row>
    <row r="1369" spans="1:3" x14ac:dyDescent="0.25">
      <c r="A1369" s="155"/>
      <c r="B1369" s="160"/>
      <c r="C1369" s="160"/>
    </row>
    <row r="1370" spans="1:3" x14ac:dyDescent="0.25">
      <c r="A1370" s="155"/>
      <c r="B1370" s="160"/>
      <c r="C1370" s="160"/>
    </row>
    <row r="1371" spans="1:3" x14ac:dyDescent="0.25">
      <c r="A1371" s="155"/>
      <c r="B1371" s="160"/>
      <c r="C1371" s="160"/>
    </row>
    <row r="1372" spans="1:3" x14ac:dyDescent="0.25">
      <c r="A1372" s="155"/>
      <c r="B1372" s="160"/>
      <c r="C1372" s="160"/>
    </row>
    <row r="1373" spans="1:3" x14ac:dyDescent="0.25">
      <c r="A1373" s="155"/>
      <c r="B1373" s="160"/>
      <c r="C1373" s="160"/>
    </row>
    <row r="1374" spans="1:3" x14ac:dyDescent="0.25">
      <c r="A1374" s="155"/>
      <c r="B1374" s="160"/>
      <c r="C1374" s="160"/>
    </row>
    <row r="1375" spans="1:3" x14ac:dyDescent="0.25">
      <c r="A1375" s="155"/>
      <c r="B1375" s="160"/>
      <c r="C1375" s="160"/>
    </row>
    <row r="1376" spans="1:3" x14ac:dyDescent="0.25">
      <c r="A1376" s="155"/>
      <c r="B1376" s="160"/>
      <c r="C1376" s="160"/>
    </row>
    <row r="1377" spans="1:3" x14ac:dyDescent="0.25">
      <c r="A1377" s="155"/>
      <c r="B1377" s="160"/>
      <c r="C1377" s="160"/>
    </row>
    <row r="1378" spans="1:3" x14ac:dyDescent="0.25">
      <c r="A1378" s="155"/>
      <c r="B1378" s="160"/>
      <c r="C1378" s="160"/>
    </row>
    <row r="1379" spans="1:3" x14ac:dyDescent="0.25">
      <c r="A1379" s="155"/>
      <c r="B1379" s="160"/>
      <c r="C1379" s="160"/>
    </row>
    <row r="1380" spans="1:3" x14ac:dyDescent="0.25">
      <c r="A1380" s="155"/>
      <c r="B1380" s="160"/>
      <c r="C1380" s="160"/>
    </row>
    <row r="1381" spans="1:3" x14ac:dyDescent="0.25">
      <c r="A1381" s="155"/>
      <c r="B1381" s="160"/>
      <c r="C1381" s="160"/>
    </row>
    <row r="1382" spans="1:3" x14ac:dyDescent="0.25">
      <c r="A1382" s="155"/>
      <c r="B1382" s="160"/>
      <c r="C1382" s="160"/>
    </row>
    <row r="1383" spans="1:3" x14ac:dyDescent="0.25">
      <c r="A1383" s="155"/>
      <c r="B1383" s="160"/>
      <c r="C1383" s="160"/>
    </row>
    <row r="1384" spans="1:3" x14ac:dyDescent="0.25">
      <c r="A1384" s="155"/>
      <c r="B1384" s="160"/>
      <c r="C1384" s="160"/>
    </row>
    <row r="1385" spans="1:3" x14ac:dyDescent="0.25">
      <c r="A1385" s="155"/>
      <c r="B1385" s="160"/>
      <c r="C1385" s="160"/>
    </row>
    <row r="1386" spans="1:3" x14ac:dyDescent="0.25">
      <c r="A1386" s="155"/>
      <c r="B1386" s="160"/>
      <c r="C1386" s="160"/>
    </row>
    <row r="1387" spans="1:3" x14ac:dyDescent="0.25">
      <c r="A1387" s="155"/>
      <c r="B1387" s="160"/>
      <c r="C1387" s="160"/>
    </row>
    <row r="1388" spans="1:3" x14ac:dyDescent="0.25">
      <c r="A1388" s="155"/>
      <c r="B1388" s="160"/>
      <c r="C1388" s="160"/>
    </row>
    <row r="1389" spans="1:3" x14ac:dyDescent="0.25">
      <c r="A1389" s="155"/>
      <c r="B1389" s="160"/>
      <c r="C1389" s="160"/>
    </row>
    <row r="1390" spans="1:3" x14ac:dyDescent="0.25">
      <c r="A1390" s="155"/>
      <c r="B1390" s="160"/>
      <c r="C1390" s="160"/>
    </row>
    <row r="1391" spans="1:3" x14ac:dyDescent="0.25">
      <c r="A1391" s="155"/>
      <c r="B1391" s="160"/>
      <c r="C1391" s="160"/>
    </row>
    <row r="1392" spans="1:3" x14ac:dyDescent="0.25">
      <c r="A1392" s="155"/>
      <c r="B1392" s="160"/>
      <c r="C1392" s="160"/>
    </row>
    <row r="1393" spans="1:3" x14ac:dyDescent="0.25">
      <c r="A1393" s="155"/>
      <c r="B1393" s="160"/>
      <c r="C1393" s="160"/>
    </row>
    <row r="1394" spans="1:3" x14ac:dyDescent="0.25">
      <c r="A1394" s="155"/>
      <c r="B1394" s="160"/>
      <c r="C1394" s="160"/>
    </row>
    <row r="1395" spans="1:3" x14ac:dyDescent="0.25">
      <c r="A1395" s="155"/>
      <c r="B1395" s="160"/>
      <c r="C1395" s="160"/>
    </row>
    <row r="1396" spans="1:3" x14ac:dyDescent="0.25">
      <c r="A1396" s="155"/>
      <c r="B1396" s="160"/>
      <c r="C1396" s="160"/>
    </row>
    <row r="1397" spans="1:3" x14ac:dyDescent="0.25">
      <c r="A1397" s="155"/>
      <c r="B1397" s="160"/>
      <c r="C1397" s="160"/>
    </row>
    <row r="1398" spans="1:3" x14ac:dyDescent="0.25">
      <c r="A1398" s="155"/>
      <c r="B1398" s="160"/>
      <c r="C1398" s="160"/>
    </row>
    <row r="1399" spans="1:3" x14ac:dyDescent="0.25">
      <c r="A1399" s="155"/>
      <c r="B1399" s="160"/>
      <c r="C1399" s="160"/>
    </row>
    <row r="1400" spans="1:3" x14ac:dyDescent="0.25">
      <c r="A1400" s="155"/>
      <c r="B1400" s="160"/>
      <c r="C1400" s="160"/>
    </row>
    <row r="1401" spans="1:3" x14ac:dyDescent="0.25">
      <c r="A1401" s="155"/>
      <c r="B1401" s="160"/>
      <c r="C1401" s="160"/>
    </row>
    <row r="1402" spans="1:3" x14ac:dyDescent="0.25">
      <c r="A1402" s="155"/>
      <c r="B1402" s="160"/>
      <c r="C1402" s="160"/>
    </row>
    <row r="1403" spans="1:3" x14ac:dyDescent="0.25">
      <c r="A1403" s="155"/>
      <c r="B1403" s="160"/>
      <c r="C1403" s="160"/>
    </row>
    <row r="1404" spans="1:3" x14ac:dyDescent="0.25">
      <c r="A1404" s="155"/>
      <c r="B1404" s="160"/>
      <c r="C1404" s="160"/>
    </row>
    <row r="1405" spans="1:3" x14ac:dyDescent="0.25">
      <c r="A1405" s="155"/>
      <c r="B1405" s="160"/>
      <c r="C1405" s="160"/>
    </row>
    <row r="1406" spans="1:3" x14ac:dyDescent="0.25">
      <c r="A1406" s="155"/>
      <c r="B1406" s="160"/>
      <c r="C1406" s="160"/>
    </row>
    <row r="1407" spans="1:3" x14ac:dyDescent="0.25">
      <c r="A1407" s="155"/>
      <c r="B1407" s="160"/>
      <c r="C1407" s="160"/>
    </row>
    <row r="1408" spans="1:3" x14ac:dyDescent="0.25">
      <c r="A1408" s="155"/>
      <c r="B1408" s="160"/>
      <c r="C1408" s="160"/>
    </row>
    <row r="1409" spans="1:3" x14ac:dyDescent="0.25">
      <c r="A1409" s="155"/>
      <c r="B1409" s="160"/>
      <c r="C1409" s="160"/>
    </row>
    <row r="1410" spans="1:3" x14ac:dyDescent="0.25">
      <c r="A1410" s="155"/>
      <c r="B1410" s="160"/>
      <c r="C1410" s="160"/>
    </row>
    <row r="1411" spans="1:3" x14ac:dyDescent="0.25">
      <c r="A1411" s="155"/>
      <c r="B1411" s="160"/>
      <c r="C1411" s="160"/>
    </row>
    <row r="1412" spans="1:3" x14ac:dyDescent="0.25">
      <c r="A1412" s="155"/>
      <c r="B1412" s="160"/>
      <c r="C1412" s="160"/>
    </row>
    <row r="1413" spans="1:3" x14ac:dyDescent="0.25">
      <c r="A1413" s="155"/>
      <c r="B1413" s="160"/>
      <c r="C1413" s="160"/>
    </row>
    <row r="1414" spans="1:3" x14ac:dyDescent="0.25">
      <c r="A1414" s="155"/>
      <c r="B1414" s="160"/>
      <c r="C1414" s="160"/>
    </row>
    <row r="1415" spans="1:3" x14ac:dyDescent="0.25">
      <c r="A1415" s="155"/>
      <c r="B1415" s="160"/>
      <c r="C1415" s="160"/>
    </row>
    <row r="1416" spans="1:3" x14ac:dyDescent="0.25">
      <c r="A1416" s="155"/>
      <c r="B1416" s="160"/>
      <c r="C1416" s="160"/>
    </row>
    <row r="1417" spans="1:3" x14ac:dyDescent="0.25">
      <c r="A1417" s="155"/>
      <c r="B1417" s="160"/>
      <c r="C1417" s="160"/>
    </row>
    <row r="1418" spans="1:3" x14ac:dyDescent="0.25">
      <c r="A1418" s="155"/>
      <c r="B1418" s="160"/>
      <c r="C1418" s="160"/>
    </row>
    <row r="1419" spans="1:3" x14ac:dyDescent="0.25">
      <c r="A1419" s="155"/>
      <c r="B1419" s="160"/>
      <c r="C1419" s="160"/>
    </row>
    <row r="1420" spans="1:3" x14ac:dyDescent="0.25">
      <c r="A1420" s="155"/>
      <c r="B1420" s="160"/>
      <c r="C1420" s="160"/>
    </row>
    <row r="1421" spans="1:3" x14ac:dyDescent="0.25">
      <c r="A1421" s="155"/>
      <c r="B1421" s="160"/>
      <c r="C1421" s="160"/>
    </row>
    <row r="1422" spans="1:3" x14ac:dyDescent="0.25">
      <c r="A1422" s="155"/>
      <c r="B1422" s="160"/>
      <c r="C1422" s="160"/>
    </row>
    <row r="1423" spans="1:3" x14ac:dyDescent="0.25">
      <c r="A1423" s="155"/>
      <c r="B1423" s="160"/>
      <c r="C1423" s="160"/>
    </row>
    <row r="1424" spans="1:3" x14ac:dyDescent="0.25">
      <c r="A1424" s="155"/>
      <c r="B1424" s="160"/>
      <c r="C1424" s="160"/>
    </row>
    <row r="1425" spans="1:3" x14ac:dyDescent="0.25">
      <c r="A1425" s="155"/>
      <c r="B1425" s="160"/>
      <c r="C1425" s="160"/>
    </row>
    <row r="1426" spans="1:3" x14ac:dyDescent="0.25">
      <c r="A1426" s="155"/>
      <c r="B1426" s="160"/>
      <c r="C1426" s="160"/>
    </row>
    <row r="1427" spans="1:3" x14ac:dyDescent="0.25">
      <c r="A1427" s="155"/>
      <c r="B1427" s="160"/>
      <c r="C1427" s="160"/>
    </row>
    <row r="1428" spans="1:3" x14ac:dyDescent="0.25">
      <c r="A1428" s="155"/>
      <c r="B1428" s="160"/>
      <c r="C1428" s="160"/>
    </row>
    <row r="1429" spans="1:3" x14ac:dyDescent="0.25">
      <c r="A1429" s="155"/>
      <c r="B1429" s="160"/>
      <c r="C1429" s="160"/>
    </row>
    <row r="1430" spans="1:3" x14ac:dyDescent="0.25">
      <c r="A1430" s="155"/>
      <c r="B1430" s="160"/>
      <c r="C1430" s="160"/>
    </row>
    <row r="1431" spans="1:3" x14ac:dyDescent="0.25">
      <c r="A1431" s="155"/>
      <c r="B1431" s="160"/>
      <c r="C1431" s="160"/>
    </row>
    <row r="1432" spans="1:3" x14ac:dyDescent="0.25">
      <c r="A1432" s="155"/>
      <c r="B1432" s="160"/>
      <c r="C1432" s="160"/>
    </row>
    <row r="1433" spans="1:3" x14ac:dyDescent="0.25">
      <c r="A1433" s="155"/>
      <c r="B1433" s="160"/>
      <c r="C1433" s="160"/>
    </row>
    <row r="1434" spans="1:3" x14ac:dyDescent="0.25">
      <c r="A1434" s="155"/>
      <c r="B1434" s="160"/>
      <c r="C1434" s="160"/>
    </row>
    <row r="1435" spans="1:3" x14ac:dyDescent="0.25">
      <c r="A1435" s="155"/>
      <c r="B1435" s="160"/>
      <c r="C1435" s="160"/>
    </row>
    <row r="1436" spans="1:3" x14ac:dyDescent="0.25">
      <c r="A1436" s="155"/>
      <c r="B1436" s="160"/>
      <c r="C1436" s="160"/>
    </row>
    <row r="1437" spans="1:3" x14ac:dyDescent="0.25">
      <c r="A1437" s="155"/>
      <c r="B1437" s="160"/>
      <c r="C1437" s="160"/>
    </row>
    <row r="1438" spans="1:3" x14ac:dyDescent="0.25">
      <c r="A1438" s="155"/>
      <c r="B1438" s="160"/>
      <c r="C1438" s="160"/>
    </row>
    <row r="1439" spans="1:3" x14ac:dyDescent="0.25">
      <c r="A1439" s="155"/>
      <c r="B1439" s="160"/>
      <c r="C1439" s="160"/>
    </row>
    <row r="1440" spans="1:3" x14ac:dyDescent="0.25">
      <c r="A1440" s="155"/>
      <c r="B1440" s="160"/>
      <c r="C1440" s="160"/>
    </row>
    <row r="1441" spans="1:3" x14ac:dyDescent="0.25">
      <c r="A1441" s="155"/>
      <c r="B1441" s="160"/>
      <c r="C1441" s="160"/>
    </row>
    <row r="1442" spans="1:3" x14ac:dyDescent="0.25">
      <c r="A1442" s="155"/>
      <c r="B1442" s="160"/>
      <c r="C1442" s="160"/>
    </row>
    <row r="1443" spans="1:3" x14ac:dyDescent="0.25">
      <c r="A1443" s="155"/>
      <c r="B1443" s="160"/>
      <c r="C1443" s="160"/>
    </row>
    <row r="1444" spans="1:3" x14ac:dyDescent="0.25">
      <c r="A1444" s="155"/>
      <c r="B1444" s="160"/>
      <c r="C1444" s="160"/>
    </row>
    <row r="1445" spans="1:3" x14ac:dyDescent="0.25">
      <c r="A1445" s="155"/>
      <c r="B1445" s="160"/>
      <c r="C1445" s="160"/>
    </row>
    <row r="1446" spans="1:3" x14ac:dyDescent="0.25">
      <c r="A1446" s="155"/>
      <c r="B1446" s="160"/>
      <c r="C1446" s="160"/>
    </row>
    <row r="1447" spans="1:3" x14ac:dyDescent="0.25">
      <c r="A1447" s="155"/>
      <c r="B1447" s="160"/>
      <c r="C1447" s="160"/>
    </row>
    <row r="1448" spans="1:3" x14ac:dyDescent="0.25">
      <c r="A1448" s="155"/>
      <c r="B1448" s="160"/>
      <c r="C1448" s="160"/>
    </row>
    <row r="1449" spans="1:3" x14ac:dyDescent="0.25">
      <c r="A1449" s="155"/>
      <c r="B1449" s="160"/>
      <c r="C1449" s="160"/>
    </row>
    <row r="1450" spans="1:3" x14ac:dyDescent="0.25">
      <c r="A1450" s="155"/>
      <c r="B1450" s="160"/>
      <c r="C1450" s="160"/>
    </row>
    <row r="1451" spans="1:3" x14ac:dyDescent="0.25">
      <c r="A1451" s="155"/>
      <c r="B1451" s="160"/>
      <c r="C1451" s="160"/>
    </row>
    <row r="1452" spans="1:3" x14ac:dyDescent="0.25">
      <c r="A1452" s="155"/>
      <c r="B1452" s="160"/>
      <c r="C1452" s="160"/>
    </row>
    <row r="1453" spans="1:3" x14ac:dyDescent="0.25">
      <c r="A1453" s="155"/>
      <c r="B1453" s="160"/>
      <c r="C1453" s="160"/>
    </row>
    <row r="1454" spans="1:3" x14ac:dyDescent="0.25">
      <c r="A1454" s="155"/>
      <c r="B1454" s="160"/>
      <c r="C1454" s="160"/>
    </row>
    <row r="1455" spans="1:3" x14ac:dyDescent="0.25">
      <c r="A1455" s="155"/>
      <c r="B1455" s="160"/>
      <c r="C1455" s="160"/>
    </row>
    <row r="1456" spans="1:3" x14ac:dyDescent="0.25">
      <c r="A1456" s="155"/>
      <c r="B1456" s="160"/>
      <c r="C1456" s="160"/>
    </row>
    <row r="1457" spans="1:3" x14ac:dyDescent="0.25">
      <c r="A1457" s="155"/>
      <c r="B1457" s="160"/>
      <c r="C1457" s="160"/>
    </row>
    <row r="1458" spans="1:3" x14ac:dyDescent="0.25">
      <c r="A1458" s="155"/>
      <c r="B1458" s="160"/>
      <c r="C1458" s="160"/>
    </row>
    <row r="1459" spans="1:3" x14ac:dyDescent="0.25">
      <c r="A1459" s="155"/>
      <c r="B1459" s="160"/>
      <c r="C1459" s="160"/>
    </row>
    <row r="1460" spans="1:3" x14ac:dyDescent="0.25">
      <c r="A1460" s="155"/>
      <c r="B1460" s="160"/>
      <c r="C1460" s="160"/>
    </row>
    <row r="1461" spans="1:3" x14ac:dyDescent="0.25">
      <c r="A1461" s="155"/>
      <c r="B1461" s="160"/>
      <c r="C1461" s="160"/>
    </row>
    <row r="1462" spans="1:3" x14ac:dyDescent="0.25">
      <c r="A1462" s="155"/>
      <c r="B1462" s="160"/>
      <c r="C1462" s="160"/>
    </row>
    <row r="1463" spans="1:3" x14ac:dyDescent="0.25">
      <c r="A1463" s="155"/>
      <c r="B1463" s="160"/>
      <c r="C1463" s="160"/>
    </row>
    <row r="1464" spans="1:3" x14ac:dyDescent="0.25">
      <c r="A1464" s="155"/>
      <c r="B1464" s="160"/>
      <c r="C1464" s="160"/>
    </row>
    <row r="1465" spans="1:3" x14ac:dyDescent="0.25">
      <c r="A1465" s="155"/>
      <c r="B1465" s="160"/>
      <c r="C1465" s="160"/>
    </row>
    <row r="1466" spans="1:3" x14ac:dyDescent="0.25">
      <c r="A1466" s="155"/>
      <c r="B1466" s="160"/>
      <c r="C1466" s="160"/>
    </row>
    <row r="1467" spans="1:3" x14ac:dyDescent="0.25">
      <c r="A1467" s="155"/>
      <c r="B1467" s="160"/>
      <c r="C1467" s="160"/>
    </row>
    <row r="1468" spans="1:3" x14ac:dyDescent="0.25">
      <c r="A1468" s="155"/>
      <c r="B1468" s="160"/>
      <c r="C1468" s="160"/>
    </row>
    <row r="1469" spans="1:3" x14ac:dyDescent="0.25">
      <c r="A1469" s="155"/>
      <c r="B1469" s="160"/>
      <c r="C1469" s="160"/>
    </row>
    <row r="1470" spans="1:3" x14ac:dyDescent="0.25">
      <c r="A1470" s="155"/>
      <c r="B1470" s="160"/>
      <c r="C1470" s="160"/>
    </row>
    <row r="1471" spans="1:3" x14ac:dyDescent="0.25">
      <c r="A1471" s="155"/>
      <c r="B1471" s="160"/>
      <c r="C1471" s="160"/>
    </row>
    <row r="1472" spans="1:3" x14ac:dyDescent="0.25">
      <c r="A1472" s="155"/>
      <c r="B1472" s="160"/>
      <c r="C1472" s="160"/>
    </row>
    <row r="1473" spans="1:3" x14ac:dyDescent="0.25">
      <c r="A1473" s="155"/>
      <c r="B1473" s="160"/>
      <c r="C1473" s="160"/>
    </row>
    <row r="1474" spans="1:3" x14ac:dyDescent="0.25">
      <c r="A1474" s="155"/>
      <c r="B1474" s="160"/>
      <c r="C1474" s="160"/>
    </row>
    <row r="1475" spans="1:3" x14ac:dyDescent="0.25">
      <c r="A1475" s="155"/>
      <c r="B1475" s="160"/>
      <c r="C1475" s="160"/>
    </row>
    <row r="1476" spans="1:3" x14ac:dyDescent="0.25">
      <c r="A1476" s="155"/>
      <c r="B1476" s="160"/>
      <c r="C1476" s="160"/>
    </row>
    <row r="1477" spans="1:3" x14ac:dyDescent="0.25">
      <c r="A1477" s="155"/>
      <c r="B1477" s="160"/>
      <c r="C1477" s="160"/>
    </row>
    <row r="1478" spans="1:3" x14ac:dyDescent="0.25">
      <c r="A1478" s="155"/>
      <c r="B1478" s="160"/>
      <c r="C1478" s="160"/>
    </row>
    <row r="1479" spans="1:3" x14ac:dyDescent="0.25">
      <c r="A1479" s="155"/>
      <c r="B1479" s="160"/>
      <c r="C1479" s="160"/>
    </row>
    <row r="1480" spans="1:3" x14ac:dyDescent="0.25">
      <c r="A1480" s="155"/>
      <c r="B1480" s="160"/>
      <c r="C1480" s="160"/>
    </row>
    <row r="1481" spans="1:3" x14ac:dyDescent="0.25">
      <c r="A1481" s="155"/>
      <c r="B1481" s="160"/>
      <c r="C1481" s="160"/>
    </row>
    <row r="1482" spans="1:3" x14ac:dyDescent="0.25">
      <c r="A1482" s="155"/>
      <c r="B1482" s="160"/>
      <c r="C1482" s="160"/>
    </row>
    <row r="1483" spans="1:3" x14ac:dyDescent="0.25">
      <c r="A1483" s="155"/>
      <c r="B1483" s="160"/>
      <c r="C1483" s="160"/>
    </row>
    <row r="1484" spans="1:3" x14ac:dyDescent="0.25">
      <c r="A1484" s="155"/>
      <c r="B1484" s="160"/>
      <c r="C1484" s="160"/>
    </row>
    <row r="1485" spans="1:3" x14ac:dyDescent="0.25">
      <c r="A1485" s="155"/>
      <c r="B1485" s="160"/>
      <c r="C1485" s="160"/>
    </row>
    <row r="1486" spans="1:3" x14ac:dyDescent="0.25">
      <c r="A1486" s="155"/>
      <c r="B1486" s="160"/>
      <c r="C1486" s="160"/>
    </row>
    <row r="1487" spans="1:3" x14ac:dyDescent="0.25">
      <c r="A1487" s="155"/>
      <c r="B1487" s="160"/>
      <c r="C1487" s="160"/>
    </row>
    <row r="1488" spans="1:3" x14ac:dyDescent="0.25">
      <c r="A1488" s="155"/>
      <c r="B1488" s="160"/>
      <c r="C1488" s="160"/>
    </row>
    <row r="1489" spans="1:3" x14ac:dyDescent="0.25">
      <c r="A1489" s="155"/>
      <c r="B1489" s="160"/>
      <c r="C1489" s="160"/>
    </row>
    <row r="1490" spans="1:3" x14ac:dyDescent="0.25">
      <c r="A1490" s="155"/>
      <c r="B1490" s="160"/>
      <c r="C1490" s="160"/>
    </row>
    <row r="1491" spans="1:3" x14ac:dyDescent="0.25">
      <c r="A1491" s="155"/>
      <c r="B1491" s="160"/>
      <c r="C1491" s="160"/>
    </row>
    <row r="1492" spans="1:3" x14ac:dyDescent="0.25">
      <c r="A1492" s="155"/>
      <c r="B1492" s="160"/>
      <c r="C1492" s="160"/>
    </row>
    <row r="1493" spans="1:3" x14ac:dyDescent="0.25">
      <c r="A1493" s="155"/>
      <c r="B1493" s="160"/>
      <c r="C1493" s="160"/>
    </row>
    <row r="1494" spans="1:3" x14ac:dyDescent="0.25">
      <c r="A1494" s="155"/>
      <c r="B1494" s="160"/>
      <c r="C1494" s="160"/>
    </row>
    <row r="1495" spans="1:3" x14ac:dyDescent="0.25">
      <c r="A1495" s="155"/>
      <c r="B1495" s="160"/>
      <c r="C1495" s="160"/>
    </row>
    <row r="1496" spans="1:3" x14ac:dyDescent="0.25">
      <c r="A1496" s="155"/>
      <c r="B1496" s="160"/>
      <c r="C1496" s="160"/>
    </row>
    <row r="1497" spans="1:3" x14ac:dyDescent="0.25">
      <c r="A1497" s="155"/>
      <c r="B1497" s="160"/>
      <c r="C1497" s="160"/>
    </row>
    <row r="1498" spans="1:3" x14ac:dyDescent="0.25">
      <c r="A1498" s="155"/>
      <c r="B1498" s="160"/>
      <c r="C1498" s="160"/>
    </row>
    <row r="1499" spans="1:3" x14ac:dyDescent="0.25">
      <c r="A1499" s="155"/>
      <c r="B1499" s="160"/>
      <c r="C1499" s="160"/>
    </row>
    <row r="1500" spans="1:3" x14ac:dyDescent="0.25">
      <c r="A1500" s="155"/>
      <c r="B1500" s="160"/>
      <c r="C1500" s="160"/>
    </row>
    <row r="1501" spans="1:3" x14ac:dyDescent="0.25">
      <c r="A1501" s="155"/>
      <c r="B1501" s="160"/>
      <c r="C1501" s="160"/>
    </row>
    <row r="1502" spans="1:3" x14ac:dyDescent="0.25">
      <c r="A1502" s="155"/>
      <c r="B1502" s="160"/>
      <c r="C1502" s="160"/>
    </row>
    <row r="1503" spans="1:3" x14ac:dyDescent="0.25">
      <c r="A1503" s="155"/>
      <c r="B1503" s="160"/>
      <c r="C1503" s="160"/>
    </row>
    <row r="1504" spans="1:3" x14ac:dyDescent="0.25">
      <c r="A1504" s="155"/>
      <c r="B1504" s="160"/>
      <c r="C1504" s="160"/>
    </row>
    <row r="1505" spans="1:3" x14ac:dyDescent="0.25">
      <c r="A1505" s="155"/>
      <c r="B1505" s="160"/>
      <c r="C1505" s="160"/>
    </row>
    <row r="1506" spans="1:3" x14ac:dyDescent="0.25">
      <c r="A1506" s="155"/>
      <c r="B1506" s="160"/>
      <c r="C1506" s="160"/>
    </row>
    <row r="1507" spans="1:3" x14ac:dyDescent="0.25">
      <c r="A1507" s="155"/>
      <c r="B1507" s="160"/>
      <c r="C1507" s="160"/>
    </row>
    <row r="1508" spans="1:3" x14ac:dyDescent="0.25">
      <c r="A1508" s="155"/>
      <c r="B1508" s="160"/>
      <c r="C1508" s="160"/>
    </row>
    <row r="1509" spans="1:3" x14ac:dyDescent="0.25">
      <c r="A1509" s="155"/>
      <c r="B1509" s="160"/>
      <c r="C1509" s="160"/>
    </row>
    <row r="1510" spans="1:3" x14ac:dyDescent="0.25">
      <c r="A1510" s="155"/>
      <c r="B1510" s="160"/>
      <c r="C1510" s="160"/>
    </row>
    <row r="1511" spans="1:3" x14ac:dyDescent="0.25">
      <c r="A1511" s="155"/>
      <c r="B1511" s="160"/>
      <c r="C1511" s="160"/>
    </row>
    <row r="1512" spans="1:3" x14ac:dyDescent="0.25">
      <c r="A1512" s="155"/>
      <c r="B1512" s="160"/>
      <c r="C1512" s="160"/>
    </row>
    <row r="1513" spans="1:3" x14ac:dyDescent="0.25">
      <c r="A1513" s="155"/>
      <c r="B1513" s="160"/>
      <c r="C1513" s="160"/>
    </row>
    <row r="1514" spans="1:3" x14ac:dyDescent="0.25">
      <c r="A1514" s="155"/>
      <c r="B1514" s="160"/>
      <c r="C1514" s="160"/>
    </row>
    <row r="1515" spans="1:3" x14ac:dyDescent="0.25">
      <c r="A1515" s="155"/>
      <c r="B1515" s="160"/>
      <c r="C1515" s="160"/>
    </row>
    <row r="1516" spans="1:3" x14ac:dyDescent="0.25">
      <c r="A1516" s="155"/>
      <c r="B1516" s="160"/>
      <c r="C1516" s="160"/>
    </row>
    <row r="1517" spans="1:3" x14ac:dyDescent="0.25">
      <c r="A1517" s="155"/>
      <c r="B1517" s="160"/>
      <c r="C1517" s="160"/>
    </row>
    <row r="1518" spans="1:3" x14ac:dyDescent="0.25">
      <c r="A1518" s="155"/>
      <c r="B1518" s="160"/>
      <c r="C1518" s="160"/>
    </row>
    <row r="1519" spans="1:3" x14ac:dyDescent="0.25">
      <c r="A1519" s="155"/>
      <c r="B1519" s="160"/>
      <c r="C1519" s="160"/>
    </row>
    <row r="1520" spans="1:3" x14ac:dyDescent="0.25">
      <c r="A1520" s="155"/>
      <c r="B1520" s="160"/>
      <c r="C1520" s="160"/>
    </row>
    <row r="1521" spans="1:3" x14ac:dyDescent="0.25">
      <c r="A1521" s="155"/>
      <c r="B1521" s="160"/>
      <c r="C1521" s="160"/>
    </row>
    <row r="1522" spans="1:3" x14ac:dyDescent="0.25">
      <c r="A1522" s="155"/>
      <c r="B1522" s="160"/>
      <c r="C1522" s="160"/>
    </row>
    <row r="1523" spans="1:3" x14ac:dyDescent="0.25">
      <c r="A1523" s="155"/>
      <c r="B1523" s="160"/>
      <c r="C1523" s="160"/>
    </row>
    <row r="1524" spans="1:3" x14ac:dyDescent="0.25">
      <c r="A1524" s="155"/>
      <c r="B1524" s="160"/>
      <c r="C1524" s="160"/>
    </row>
    <row r="1525" spans="1:3" x14ac:dyDescent="0.25">
      <c r="A1525" s="155"/>
      <c r="B1525" s="160"/>
      <c r="C1525" s="160"/>
    </row>
    <row r="1526" spans="1:3" x14ac:dyDescent="0.25">
      <c r="A1526" s="155"/>
      <c r="B1526" s="160"/>
      <c r="C1526" s="160"/>
    </row>
    <row r="1527" spans="1:3" x14ac:dyDescent="0.25">
      <c r="A1527" s="155"/>
      <c r="B1527" s="160"/>
      <c r="C1527" s="160"/>
    </row>
    <row r="1528" spans="1:3" x14ac:dyDescent="0.25">
      <c r="A1528" s="155"/>
      <c r="B1528" s="160"/>
      <c r="C1528" s="160"/>
    </row>
    <row r="1529" spans="1:3" x14ac:dyDescent="0.25">
      <c r="A1529" s="155"/>
      <c r="B1529" s="160"/>
      <c r="C1529" s="160"/>
    </row>
    <row r="1530" spans="1:3" x14ac:dyDescent="0.25">
      <c r="A1530" s="155"/>
      <c r="B1530" s="160"/>
      <c r="C1530" s="160"/>
    </row>
    <row r="1531" spans="1:3" x14ac:dyDescent="0.25">
      <c r="A1531" s="155"/>
      <c r="B1531" s="160"/>
      <c r="C1531" s="160"/>
    </row>
    <row r="1532" spans="1:3" x14ac:dyDescent="0.25">
      <c r="A1532" s="155"/>
      <c r="B1532" s="160"/>
      <c r="C1532" s="160"/>
    </row>
    <row r="1533" spans="1:3" x14ac:dyDescent="0.25">
      <c r="A1533" s="155"/>
      <c r="B1533" s="160"/>
      <c r="C1533" s="160"/>
    </row>
    <row r="1534" spans="1:3" x14ac:dyDescent="0.25">
      <c r="A1534" s="155"/>
      <c r="B1534" s="160"/>
      <c r="C1534" s="160"/>
    </row>
    <row r="1535" spans="1:3" x14ac:dyDescent="0.25">
      <c r="A1535" s="155"/>
      <c r="B1535" s="160"/>
      <c r="C1535" s="160"/>
    </row>
    <row r="1536" spans="1:3" x14ac:dyDescent="0.25">
      <c r="A1536" s="155"/>
      <c r="B1536" s="160"/>
      <c r="C1536" s="160"/>
    </row>
    <row r="1537" spans="1:3" x14ac:dyDescent="0.25">
      <c r="A1537" s="155"/>
      <c r="B1537" s="160"/>
      <c r="C1537" s="160"/>
    </row>
    <row r="1538" spans="1:3" x14ac:dyDescent="0.25">
      <c r="A1538" s="155"/>
      <c r="B1538" s="160"/>
      <c r="C1538" s="160"/>
    </row>
    <row r="1539" spans="1:3" x14ac:dyDescent="0.25">
      <c r="A1539" s="155"/>
      <c r="B1539" s="160"/>
      <c r="C1539" s="160"/>
    </row>
    <row r="1540" spans="1:3" x14ac:dyDescent="0.25">
      <c r="A1540" s="155"/>
      <c r="B1540" s="160"/>
      <c r="C1540" s="160"/>
    </row>
    <row r="1541" spans="1:3" x14ac:dyDescent="0.25">
      <c r="A1541" s="155"/>
      <c r="B1541" s="160"/>
      <c r="C1541" s="160"/>
    </row>
    <row r="1542" spans="1:3" x14ac:dyDescent="0.25">
      <c r="A1542" s="155"/>
      <c r="B1542" s="160"/>
      <c r="C1542" s="160"/>
    </row>
    <row r="1543" spans="1:3" x14ac:dyDescent="0.25">
      <c r="A1543" s="155"/>
      <c r="B1543" s="160"/>
      <c r="C1543" s="160"/>
    </row>
    <row r="1544" spans="1:3" x14ac:dyDescent="0.25">
      <c r="A1544" s="155"/>
      <c r="B1544" s="160"/>
      <c r="C1544" s="160"/>
    </row>
    <row r="1545" spans="1:3" x14ac:dyDescent="0.25">
      <c r="A1545" s="155"/>
      <c r="B1545" s="160"/>
      <c r="C1545" s="160"/>
    </row>
    <row r="1546" spans="1:3" x14ac:dyDescent="0.25">
      <c r="A1546" s="155"/>
      <c r="B1546" s="160"/>
      <c r="C1546" s="160"/>
    </row>
    <row r="1547" spans="1:3" x14ac:dyDescent="0.25">
      <c r="A1547" s="155"/>
      <c r="B1547" s="160"/>
      <c r="C1547" s="160"/>
    </row>
    <row r="1548" spans="1:3" x14ac:dyDescent="0.25">
      <c r="A1548" s="155"/>
      <c r="B1548" s="160"/>
      <c r="C1548" s="160"/>
    </row>
    <row r="1549" spans="1:3" x14ac:dyDescent="0.25">
      <c r="A1549" s="155"/>
      <c r="B1549" s="160"/>
      <c r="C1549" s="160"/>
    </row>
    <row r="1550" spans="1:3" x14ac:dyDescent="0.25">
      <c r="A1550" s="155"/>
      <c r="B1550" s="160"/>
      <c r="C1550" s="160"/>
    </row>
    <row r="1551" spans="1:3" x14ac:dyDescent="0.25">
      <c r="A1551" s="155"/>
      <c r="B1551" s="160"/>
      <c r="C1551" s="160"/>
    </row>
    <row r="1552" spans="1:3" x14ac:dyDescent="0.25">
      <c r="A1552" s="155"/>
      <c r="B1552" s="160"/>
      <c r="C1552" s="160"/>
    </row>
    <row r="1553" spans="1:3" x14ac:dyDescent="0.25">
      <c r="A1553" s="155"/>
      <c r="B1553" s="160"/>
      <c r="C1553" s="160"/>
    </row>
    <row r="1554" spans="1:3" x14ac:dyDescent="0.25">
      <c r="A1554" s="155"/>
      <c r="B1554" s="160"/>
      <c r="C1554" s="160"/>
    </row>
    <row r="1555" spans="1:3" x14ac:dyDescent="0.25">
      <c r="A1555" s="155"/>
      <c r="B1555" s="160"/>
      <c r="C1555" s="160"/>
    </row>
    <row r="1556" spans="1:3" x14ac:dyDescent="0.25">
      <c r="A1556" s="155"/>
      <c r="B1556" s="160"/>
      <c r="C1556" s="160"/>
    </row>
    <row r="1557" spans="1:3" x14ac:dyDescent="0.25">
      <c r="A1557" s="155"/>
      <c r="B1557" s="160"/>
      <c r="C1557" s="160"/>
    </row>
    <row r="1558" spans="1:3" x14ac:dyDescent="0.25">
      <c r="A1558" s="155"/>
      <c r="B1558" s="160"/>
      <c r="C1558" s="160"/>
    </row>
    <row r="1559" spans="1:3" x14ac:dyDescent="0.25">
      <c r="A1559" s="155"/>
      <c r="B1559" s="160"/>
      <c r="C1559" s="160"/>
    </row>
    <row r="1560" spans="1:3" x14ac:dyDescent="0.25">
      <c r="A1560" s="155"/>
      <c r="B1560" s="160"/>
      <c r="C1560" s="160"/>
    </row>
    <row r="1561" spans="1:3" x14ac:dyDescent="0.25">
      <c r="A1561" s="155"/>
      <c r="B1561" s="160"/>
      <c r="C1561" s="160"/>
    </row>
    <row r="1562" spans="1:3" x14ac:dyDescent="0.25">
      <c r="A1562" s="155"/>
      <c r="B1562" s="160"/>
      <c r="C1562" s="160"/>
    </row>
    <row r="1563" spans="1:3" x14ac:dyDescent="0.25">
      <c r="A1563" s="155"/>
      <c r="B1563" s="160"/>
      <c r="C1563" s="160"/>
    </row>
    <row r="1564" spans="1:3" x14ac:dyDescent="0.25">
      <c r="A1564" s="155"/>
      <c r="B1564" s="160"/>
      <c r="C1564" s="160"/>
    </row>
    <row r="1565" spans="1:3" x14ac:dyDescent="0.25">
      <c r="A1565" s="155"/>
      <c r="B1565" s="160"/>
      <c r="C1565" s="160"/>
    </row>
    <row r="1566" spans="1:3" x14ac:dyDescent="0.25">
      <c r="A1566" s="155"/>
      <c r="B1566" s="160"/>
      <c r="C1566" s="160"/>
    </row>
    <row r="1567" spans="1:3" x14ac:dyDescent="0.25">
      <c r="A1567" s="155"/>
      <c r="B1567" s="160"/>
      <c r="C1567" s="160"/>
    </row>
    <row r="1568" spans="1:3" x14ac:dyDescent="0.25">
      <c r="A1568" s="155"/>
      <c r="B1568" s="160"/>
      <c r="C1568" s="160"/>
    </row>
    <row r="1569" spans="1:3" x14ac:dyDescent="0.25">
      <c r="A1569" s="155"/>
      <c r="B1569" s="160"/>
      <c r="C1569" s="160"/>
    </row>
    <row r="1570" spans="1:3" x14ac:dyDescent="0.25">
      <c r="A1570" s="155"/>
      <c r="B1570" s="160"/>
      <c r="C1570" s="160"/>
    </row>
    <row r="1571" spans="1:3" x14ac:dyDescent="0.25">
      <c r="A1571" s="155"/>
      <c r="B1571" s="160"/>
      <c r="C1571" s="160"/>
    </row>
    <row r="1572" spans="1:3" x14ac:dyDescent="0.25">
      <c r="A1572" s="155"/>
      <c r="B1572" s="160"/>
      <c r="C1572" s="160"/>
    </row>
    <row r="1573" spans="1:3" x14ac:dyDescent="0.25">
      <c r="A1573" s="155"/>
      <c r="B1573" s="160"/>
      <c r="C1573" s="160"/>
    </row>
    <row r="1574" spans="1:3" x14ac:dyDescent="0.25">
      <c r="A1574" s="155"/>
      <c r="B1574" s="160"/>
      <c r="C1574" s="160"/>
    </row>
    <row r="1575" spans="1:3" x14ac:dyDescent="0.25">
      <c r="A1575" s="155"/>
      <c r="B1575" s="160"/>
      <c r="C1575" s="160"/>
    </row>
    <row r="1576" spans="1:3" x14ac:dyDescent="0.25">
      <c r="A1576" s="155"/>
      <c r="B1576" s="160"/>
      <c r="C1576" s="160"/>
    </row>
    <row r="1577" spans="1:3" x14ac:dyDescent="0.25">
      <c r="A1577" s="155"/>
      <c r="B1577" s="160"/>
      <c r="C1577" s="160"/>
    </row>
    <row r="1578" spans="1:3" x14ac:dyDescent="0.25">
      <c r="A1578" s="155"/>
      <c r="B1578" s="160"/>
      <c r="C1578" s="160"/>
    </row>
    <row r="1579" spans="1:3" x14ac:dyDescent="0.25">
      <c r="A1579" s="155"/>
      <c r="B1579" s="160"/>
      <c r="C1579" s="160"/>
    </row>
    <row r="1580" spans="1:3" x14ac:dyDescent="0.25">
      <c r="A1580" s="155"/>
      <c r="B1580" s="160"/>
      <c r="C1580" s="160"/>
    </row>
    <row r="1581" spans="1:3" x14ac:dyDescent="0.25">
      <c r="A1581" s="155"/>
      <c r="B1581" s="160"/>
      <c r="C1581" s="160"/>
    </row>
    <row r="1582" spans="1:3" x14ac:dyDescent="0.25">
      <c r="A1582" s="155"/>
      <c r="B1582" s="160"/>
      <c r="C1582" s="160"/>
    </row>
    <row r="1583" spans="1:3" x14ac:dyDescent="0.25">
      <c r="A1583" s="155"/>
      <c r="B1583" s="160"/>
      <c r="C1583" s="160"/>
    </row>
    <row r="1584" spans="1:3" x14ac:dyDescent="0.25">
      <c r="A1584" s="155"/>
      <c r="B1584" s="160"/>
      <c r="C1584" s="160"/>
    </row>
    <row r="1585" spans="1:3" x14ac:dyDescent="0.25">
      <c r="A1585" s="155"/>
      <c r="B1585" s="160"/>
      <c r="C1585" s="160"/>
    </row>
    <row r="1586" spans="1:3" x14ac:dyDescent="0.25">
      <c r="A1586" s="155"/>
      <c r="B1586" s="160"/>
      <c r="C1586" s="160"/>
    </row>
    <row r="1587" spans="1:3" x14ac:dyDescent="0.25">
      <c r="A1587" s="155"/>
      <c r="B1587" s="160"/>
      <c r="C1587" s="160"/>
    </row>
    <row r="1588" spans="1:3" x14ac:dyDescent="0.25">
      <c r="A1588" s="155"/>
      <c r="B1588" s="160"/>
      <c r="C1588" s="160"/>
    </row>
    <row r="1589" spans="1:3" x14ac:dyDescent="0.25">
      <c r="A1589" s="155"/>
      <c r="B1589" s="160"/>
      <c r="C1589" s="160"/>
    </row>
    <row r="1590" spans="1:3" x14ac:dyDescent="0.25">
      <c r="A1590" s="155"/>
      <c r="B1590" s="160"/>
      <c r="C1590" s="160"/>
    </row>
    <row r="1591" spans="1:3" x14ac:dyDescent="0.25">
      <c r="A1591" s="155"/>
      <c r="B1591" s="160"/>
      <c r="C1591" s="160"/>
    </row>
    <row r="1592" spans="1:3" x14ac:dyDescent="0.25">
      <c r="A1592" s="155"/>
      <c r="B1592" s="160"/>
      <c r="C1592" s="160"/>
    </row>
    <row r="1593" spans="1:3" x14ac:dyDescent="0.25">
      <c r="A1593" s="155"/>
      <c r="B1593" s="160"/>
      <c r="C1593" s="160"/>
    </row>
    <row r="1594" spans="1:3" x14ac:dyDescent="0.25">
      <c r="A1594" s="155"/>
      <c r="B1594" s="160"/>
      <c r="C1594" s="160"/>
    </row>
    <row r="1595" spans="1:3" x14ac:dyDescent="0.25">
      <c r="A1595" s="155"/>
      <c r="B1595" s="160"/>
      <c r="C1595" s="160"/>
    </row>
    <row r="1596" spans="1:3" x14ac:dyDescent="0.25">
      <c r="A1596" s="155"/>
      <c r="B1596" s="160"/>
      <c r="C1596" s="160"/>
    </row>
    <row r="1597" spans="1:3" x14ac:dyDescent="0.25">
      <c r="A1597" s="155"/>
      <c r="B1597" s="160"/>
      <c r="C1597" s="160"/>
    </row>
    <row r="1598" spans="1:3" x14ac:dyDescent="0.25">
      <c r="A1598" s="155"/>
      <c r="B1598" s="160"/>
      <c r="C1598" s="160"/>
    </row>
    <row r="1599" spans="1:3" x14ac:dyDescent="0.25">
      <c r="A1599" s="155"/>
      <c r="B1599" s="160"/>
      <c r="C1599" s="160"/>
    </row>
    <row r="1600" spans="1:3" x14ac:dyDescent="0.25">
      <c r="A1600" s="155"/>
      <c r="B1600" s="160"/>
      <c r="C1600" s="160"/>
    </row>
    <row r="1601" spans="1:3" x14ac:dyDescent="0.25">
      <c r="A1601" s="155"/>
      <c r="B1601" s="160"/>
      <c r="C1601" s="160"/>
    </row>
    <row r="1602" spans="1:3" x14ac:dyDescent="0.25">
      <c r="A1602" s="155"/>
      <c r="B1602" s="160"/>
      <c r="C1602" s="160"/>
    </row>
    <row r="1603" spans="1:3" x14ac:dyDescent="0.25">
      <c r="A1603" s="155"/>
      <c r="B1603" s="160"/>
      <c r="C1603" s="160"/>
    </row>
    <row r="1604" spans="1:3" x14ac:dyDescent="0.25">
      <c r="A1604" s="155"/>
      <c r="B1604" s="160"/>
      <c r="C1604" s="160"/>
    </row>
    <row r="1605" spans="1:3" x14ac:dyDescent="0.25">
      <c r="A1605" s="155"/>
      <c r="B1605" s="160"/>
      <c r="C1605" s="160"/>
    </row>
    <row r="1606" spans="1:3" x14ac:dyDescent="0.25">
      <c r="A1606" s="155"/>
      <c r="B1606" s="160"/>
      <c r="C1606" s="160"/>
    </row>
    <row r="1607" spans="1:3" x14ac:dyDescent="0.25">
      <c r="A1607" s="155"/>
      <c r="B1607" s="160"/>
      <c r="C1607" s="160"/>
    </row>
    <row r="1608" spans="1:3" x14ac:dyDescent="0.25">
      <c r="A1608" s="155"/>
      <c r="B1608" s="160"/>
      <c r="C1608" s="160"/>
    </row>
    <row r="1609" spans="1:3" x14ac:dyDescent="0.25">
      <c r="A1609" s="155"/>
      <c r="B1609" s="160"/>
      <c r="C1609" s="160"/>
    </row>
    <row r="1610" spans="1:3" x14ac:dyDescent="0.25">
      <c r="A1610" s="155"/>
      <c r="B1610" s="160"/>
      <c r="C1610" s="160"/>
    </row>
    <row r="1611" spans="1:3" x14ac:dyDescent="0.25">
      <c r="A1611" s="155"/>
      <c r="B1611" s="160"/>
      <c r="C1611" s="160"/>
    </row>
    <row r="1612" spans="1:3" x14ac:dyDescent="0.25">
      <c r="A1612" s="155"/>
      <c r="B1612" s="160"/>
      <c r="C1612" s="160"/>
    </row>
    <row r="1613" spans="1:3" x14ac:dyDescent="0.25">
      <c r="A1613" s="155"/>
      <c r="B1613" s="160"/>
      <c r="C1613" s="160"/>
    </row>
    <row r="1614" spans="1:3" x14ac:dyDescent="0.25">
      <c r="A1614" s="155"/>
      <c r="B1614" s="160"/>
      <c r="C1614" s="160"/>
    </row>
    <row r="1615" spans="1:3" x14ac:dyDescent="0.25">
      <c r="A1615" s="155"/>
      <c r="B1615" s="160"/>
      <c r="C1615" s="160"/>
    </row>
    <row r="1616" spans="1:3" x14ac:dyDescent="0.25">
      <c r="A1616" s="155"/>
      <c r="B1616" s="160"/>
      <c r="C1616" s="160"/>
    </row>
    <row r="1617" spans="1:3" x14ac:dyDescent="0.25">
      <c r="A1617" s="155"/>
      <c r="B1617" s="160"/>
      <c r="C1617" s="160"/>
    </row>
    <row r="1618" spans="1:3" x14ac:dyDescent="0.25">
      <c r="A1618" s="155"/>
      <c r="B1618" s="160"/>
      <c r="C1618" s="160"/>
    </row>
    <row r="1619" spans="1:3" x14ac:dyDescent="0.25">
      <c r="A1619" s="155"/>
      <c r="B1619" s="160"/>
      <c r="C1619" s="160"/>
    </row>
    <row r="1620" spans="1:3" x14ac:dyDescent="0.25">
      <c r="A1620" s="155"/>
      <c r="B1620" s="160"/>
      <c r="C1620" s="160"/>
    </row>
    <row r="1621" spans="1:3" x14ac:dyDescent="0.25">
      <c r="A1621" s="155"/>
      <c r="B1621" s="160"/>
      <c r="C1621" s="160"/>
    </row>
    <row r="1622" spans="1:3" x14ac:dyDescent="0.25">
      <c r="A1622" s="155"/>
      <c r="B1622" s="160"/>
      <c r="C1622" s="160"/>
    </row>
    <row r="1623" spans="1:3" x14ac:dyDescent="0.25">
      <c r="A1623" s="155"/>
      <c r="B1623" s="160"/>
      <c r="C1623" s="160"/>
    </row>
    <row r="1624" spans="1:3" x14ac:dyDescent="0.25">
      <c r="A1624" s="155"/>
      <c r="B1624" s="160"/>
      <c r="C1624" s="160"/>
    </row>
    <row r="1625" spans="1:3" x14ac:dyDescent="0.25">
      <c r="A1625" s="155"/>
      <c r="B1625" s="160"/>
      <c r="C1625" s="160"/>
    </row>
    <row r="1626" spans="1:3" x14ac:dyDescent="0.25">
      <c r="A1626" s="155"/>
      <c r="B1626" s="160"/>
      <c r="C1626" s="160"/>
    </row>
    <row r="1627" spans="1:3" x14ac:dyDescent="0.25">
      <c r="A1627" s="155"/>
      <c r="B1627" s="160"/>
      <c r="C1627" s="160"/>
    </row>
    <row r="1628" spans="1:3" x14ac:dyDescent="0.25">
      <c r="A1628" s="155"/>
      <c r="B1628" s="160"/>
      <c r="C1628" s="160"/>
    </row>
    <row r="1629" spans="1:3" x14ac:dyDescent="0.25">
      <c r="A1629" s="155"/>
      <c r="B1629" s="160"/>
      <c r="C1629" s="160"/>
    </row>
    <row r="1630" spans="1:3" x14ac:dyDescent="0.25">
      <c r="A1630" s="155"/>
      <c r="B1630" s="160"/>
      <c r="C1630" s="160"/>
    </row>
    <row r="1631" spans="1:3" x14ac:dyDescent="0.25">
      <c r="A1631" s="155"/>
      <c r="B1631" s="160"/>
      <c r="C1631" s="160"/>
    </row>
    <row r="1632" spans="1:3" x14ac:dyDescent="0.25">
      <c r="A1632" s="155"/>
      <c r="B1632" s="160"/>
      <c r="C1632" s="160"/>
    </row>
    <row r="1633" spans="1:3" x14ac:dyDescent="0.25">
      <c r="A1633" s="155"/>
      <c r="B1633" s="160"/>
      <c r="C1633" s="160"/>
    </row>
    <row r="1634" spans="1:3" x14ac:dyDescent="0.25">
      <c r="A1634" s="155"/>
      <c r="B1634" s="160"/>
      <c r="C1634" s="160"/>
    </row>
    <row r="1635" spans="1:3" x14ac:dyDescent="0.25">
      <c r="A1635" s="155"/>
      <c r="B1635" s="160"/>
      <c r="C1635" s="160"/>
    </row>
    <row r="1636" spans="1:3" x14ac:dyDescent="0.25">
      <c r="A1636" s="155"/>
      <c r="B1636" s="160"/>
      <c r="C1636" s="160"/>
    </row>
    <row r="1637" spans="1:3" x14ac:dyDescent="0.25">
      <c r="A1637" s="155"/>
      <c r="B1637" s="160"/>
      <c r="C1637" s="160"/>
    </row>
    <row r="1638" spans="1:3" x14ac:dyDescent="0.25">
      <c r="A1638" s="155"/>
      <c r="B1638" s="160"/>
      <c r="C1638" s="160"/>
    </row>
    <row r="1639" spans="1:3" x14ac:dyDescent="0.25">
      <c r="A1639" s="155"/>
      <c r="B1639" s="160"/>
      <c r="C1639" s="160"/>
    </row>
    <row r="1640" spans="1:3" x14ac:dyDescent="0.25">
      <c r="A1640" s="155"/>
      <c r="B1640" s="160"/>
      <c r="C1640" s="160"/>
    </row>
    <row r="1641" spans="1:3" x14ac:dyDescent="0.25">
      <c r="A1641" s="155"/>
      <c r="B1641" s="160"/>
      <c r="C1641" s="160"/>
    </row>
    <row r="1642" spans="1:3" x14ac:dyDescent="0.25">
      <c r="A1642" s="155"/>
      <c r="B1642" s="160"/>
      <c r="C1642" s="160"/>
    </row>
    <row r="1643" spans="1:3" x14ac:dyDescent="0.25">
      <c r="A1643" s="155"/>
      <c r="B1643" s="160"/>
      <c r="C1643" s="160"/>
    </row>
    <row r="1644" spans="1:3" x14ac:dyDescent="0.25">
      <c r="A1644" s="155"/>
      <c r="B1644" s="160"/>
      <c r="C1644" s="160"/>
    </row>
    <row r="1645" spans="1:3" x14ac:dyDescent="0.25">
      <c r="A1645" s="155"/>
      <c r="B1645" s="160"/>
      <c r="C1645" s="160"/>
    </row>
    <row r="1646" spans="1:3" x14ac:dyDescent="0.25">
      <c r="A1646" s="155"/>
      <c r="B1646" s="160"/>
      <c r="C1646" s="160"/>
    </row>
    <row r="1647" spans="1:3" x14ac:dyDescent="0.25">
      <c r="A1647" s="155"/>
      <c r="B1647" s="160"/>
      <c r="C1647" s="160"/>
    </row>
    <row r="1648" spans="1:3" x14ac:dyDescent="0.25">
      <c r="A1648" s="155"/>
      <c r="B1648" s="160"/>
      <c r="C1648" s="160"/>
    </row>
    <row r="1649" spans="1:3" x14ac:dyDescent="0.25">
      <c r="A1649" s="155"/>
      <c r="B1649" s="160"/>
      <c r="C1649" s="160"/>
    </row>
    <row r="1650" spans="1:3" x14ac:dyDescent="0.25">
      <c r="A1650" s="155"/>
      <c r="B1650" s="160"/>
      <c r="C1650" s="160"/>
    </row>
    <row r="1651" spans="1:3" x14ac:dyDescent="0.25">
      <c r="A1651" s="155"/>
      <c r="B1651" s="160"/>
      <c r="C1651" s="160"/>
    </row>
    <row r="1652" spans="1:3" x14ac:dyDescent="0.25">
      <c r="A1652" s="155"/>
      <c r="B1652" s="160"/>
      <c r="C1652" s="160"/>
    </row>
    <row r="1653" spans="1:3" x14ac:dyDescent="0.25">
      <c r="A1653" s="155"/>
      <c r="B1653" s="160"/>
      <c r="C1653" s="160"/>
    </row>
    <row r="1654" spans="1:3" x14ac:dyDescent="0.25">
      <c r="A1654" s="155"/>
      <c r="B1654" s="160"/>
      <c r="C1654" s="160"/>
    </row>
    <row r="1655" spans="1:3" x14ac:dyDescent="0.25">
      <c r="A1655" s="155"/>
      <c r="B1655" s="160"/>
      <c r="C1655" s="160"/>
    </row>
    <row r="1656" spans="1:3" x14ac:dyDescent="0.25">
      <c r="A1656" s="155"/>
      <c r="B1656" s="160"/>
      <c r="C1656" s="160"/>
    </row>
    <row r="1657" spans="1:3" x14ac:dyDescent="0.25">
      <c r="A1657" s="155"/>
      <c r="B1657" s="160"/>
      <c r="C1657" s="160"/>
    </row>
    <row r="1658" spans="1:3" x14ac:dyDescent="0.25">
      <c r="A1658" s="155"/>
      <c r="B1658" s="160"/>
      <c r="C1658" s="160"/>
    </row>
    <row r="1659" spans="1:3" x14ac:dyDescent="0.25">
      <c r="A1659" s="155"/>
      <c r="B1659" s="160"/>
      <c r="C1659" s="160"/>
    </row>
    <row r="1660" spans="1:3" x14ac:dyDescent="0.25">
      <c r="A1660" s="155"/>
      <c r="B1660" s="160"/>
      <c r="C1660" s="160"/>
    </row>
    <row r="1661" spans="1:3" x14ac:dyDescent="0.25">
      <c r="A1661" s="155"/>
      <c r="B1661" s="160"/>
      <c r="C1661" s="160"/>
    </row>
    <row r="1662" spans="1:3" x14ac:dyDescent="0.25">
      <c r="A1662" s="155"/>
      <c r="B1662" s="160"/>
      <c r="C1662" s="160"/>
    </row>
    <row r="1663" spans="1:3" x14ac:dyDescent="0.25">
      <c r="A1663" s="155"/>
      <c r="B1663" s="160"/>
      <c r="C1663" s="160"/>
    </row>
    <row r="1664" spans="1:3" x14ac:dyDescent="0.25">
      <c r="A1664" s="155"/>
      <c r="B1664" s="160"/>
      <c r="C1664" s="160"/>
    </row>
    <row r="1665" spans="1:3" x14ac:dyDescent="0.25">
      <c r="A1665" s="155"/>
      <c r="B1665" s="160"/>
      <c r="C1665" s="160"/>
    </row>
    <row r="1666" spans="1:3" x14ac:dyDescent="0.25">
      <c r="A1666" s="155"/>
      <c r="B1666" s="160"/>
      <c r="C1666" s="160"/>
    </row>
    <row r="1667" spans="1:3" x14ac:dyDescent="0.25">
      <c r="A1667" s="155"/>
      <c r="B1667" s="160"/>
      <c r="C1667" s="160"/>
    </row>
    <row r="1668" spans="1:3" x14ac:dyDescent="0.25">
      <c r="A1668" s="155"/>
      <c r="B1668" s="160"/>
      <c r="C1668" s="160"/>
    </row>
    <row r="1669" spans="1:3" x14ac:dyDescent="0.25">
      <c r="A1669" s="155"/>
      <c r="B1669" s="160"/>
      <c r="C1669" s="160"/>
    </row>
    <row r="1670" spans="1:3" x14ac:dyDescent="0.25">
      <c r="A1670" s="155"/>
      <c r="B1670" s="160"/>
      <c r="C1670" s="160"/>
    </row>
    <row r="1671" spans="1:3" x14ac:dyDescent="0.25">
      <c r="A1671" s="155"/>
      <c r="B1671" s="160"/>
      <c r="C1671" s="160"/>
    </row>
    <row r="1672" spans="1:3" x14ac:dyDescent="0.25">
      <c r="A1672" s="155"/>
      <c r="B1672" s="160"/>
      <c r="C1672" s="160"/>
    </row>
    <row r="1673" spans="1:3" x14ac:dyDescent="0.25">
      <c r="A1673" s="155"/>
      <c r="B1673" s="160"/>
      <c r="C1673" s="160"/>
    </row>
    <row r="1674" spans="1:3" x14ac:dyDescent="0.25">
      <c r="A1674" s="155"/>
      <c r="B1674" s="160"/>
      <c r="C1674" s="160"/>
    </row>
    <row r="1675" spans="1:3" x14ac:dyDescent="0.25">
      <c r="A1675" s="155"/>
      <c r="B1675" s="160"/>
      <c r="C1675" s="160"/>
    </row>
    <row r="1676" spans="1:3" x14ac:dyDescent="0.25">
      <c r="A1676" s="155"/>
      <c r="B1676" s="160"/>
      <c r="C1676" s="160"/>
    </row>
    <row r="1677" spans="1:3" x14ac:dyDescent="0.25">
      <c r="A1677" s="155"/>
      <c r="B1677" s="160"/>
      <c r="C1677" s="160"/>
    </row>
    <row r="1678" spans="1:3" x14ac:dyDescent="0.25">
      <c r="A1678" s="155"/>
      <c r="B1678" s="160"/>
      <c r="C1678" s="160"/>
    </row>
    <row r="1679" spans="1:3" x14ac:dyDescent="0.25">
      <c r="A1679" s="155"/>
      <c r="B1679" s="160"/>
      <c r="C1679" s="160"/>
    </row>
    <row r="1680" spans="1:3" x14ac:dyDescent="0.25">
      <c r="A1680" s="155"/>
      <c r="B1680" s="160"/>
      <c r="C1680" s="160"/>
    </row>
    <row r="1681" spans="1:3" x14ac:dyDescent="0.25">
      <c r="A1681" s="155"/>
      <c r="B1681" s="160"/>
      <c r="C1681" s="160"/>
    </row>
    <row r="1682" spans="1:3" x14ac:dyDescent="0.25">
      <c r="A1682" s="155"/>
      <c r="B1682" s="160"/>
      <c r="C1682" s="160"/>
    </row>
    <row r="1683" spans="1:3" x14ac:dyDescent="0.25">
      <c r="A1683" s="155"/>
      <c r="B1683" s="160"/>
      <c r="C1683" s="160"/>
    </row>
    <row r="1684" spans="1:3" x14ac:dyDescent="0.25">
      <c r="A1684" s="155"/>
      <c r="B1684" s="160"/>
      <c r="C1684" s="160"/>
    </row>
    <row r="1685" spans="1:3" x14ac:dyDescent="0.25">
      <c r="A1685" s="155"/>
      <c r="B1685" s="160"/>
      <c r="C1685" s="160"/>
    </row>
    <row r="1686" spans="1:3" x14ac:dyDescent="0.25">
      <c r="A1686" s="155"/>
      <c r="B1686" s="160"/>
      <c r="C1686" s="160"/>
    </row>
    <row r="1687" spans="1:3" x14ac:dyDescent="0.25">
      <c r="A1687" s="155"/>
      <c r="B1687" s="160"/>
      <c r="C1687" s="160"/>
    </row>
    <row r="1688" spans="1:3" x14ac:dyDescent="0.25">
      <c r="A1688" s="155"/>
      <c r="B1688" s="160"/>
      <c r="C1688" s="160"/>
    </row>
    <row r="1689" spans="1:3" x14ac:dyDescent="0.25">
      <c r="A1689" s="155"/>
      <c r="B1689" s="160"/>
      <c r="C1689" s="160"/>
    </row>
    <row r="1690" spans="1:3" x14ac:dyDescent="0.25">
      <c r="A1690" s="155"/>
      <c r="B1690" s="160"/>
      <c r="C1690" s="160"/>
    </row>
    <row r="1691" spans="1:3" x14ac:dyDescent="0.25">
      <c r="A1691" s="155"/>
      <c r="B1691" s="160"/>
      <c r="C1691" s="160"/>
    </row>
    <row r="1692" spans="1:3" x14ac:dyDescent="0.25">
      <c r="A1692" s="155"/>
      <c r="B1692" s="160"/>
      <c r="C1692" s="160"/>
    </row>
    <row r="1693" spans="1:3" x14ac:dyDescent="0.25">
      <c r="A1693" s="155"/>
      <c r="B1693" s="160"/>
      <c r="C1693" s="160"/>
    </row>
    <row r="1694" spans="1:3" x14ac:dyDescent="0.25">
      <c r="A1694" s="155"/>
      <c r="B1694" s="160"/>
      <c r="C1694" s="160"/>
    </row>
    <row r="1695" spans="1:3" x14ac:dyDescent="0.25">
      <c r="A1695" s="155"/>
      <c r="B1695" s="160"/>
      <c r="C1695" s="160"/>
    </row>
    <row r="1696" spans="1:3" x14ac:dyDescent="0.25">
      <c r="A1696" s="155"/>
      <c r="B1696" s="160"/>
      <c r="C1696" s="160"/>
    </row>
    <row r="1697" spans="1:3" x14ac:dyDescent="0.25">
      <c r="A1697" s="155"/>
      <c r="B1697" s="160"/>
      <c r="C1697" s="160"/>
    </row>
    <row r="1698" spans="1:3" x14ac:dyDescent="0.25">
      <c r="A1698" s="155"/>
      <c r="B1698" s="160"/>
      <c r="C1698" s="160"/>
    </row>
    <row r="1699" spans="1:3" x14ac:dyDescent="0.25">
      <c r="A1699" s="155"/>
      <c r="B1699" s="160"/>
      <c r="C1699" s="160"/>
    </row>
    <row r="1700" spans="1:3" x14ac:dyDescent="0.25">
      <c r="A1700" s="155"/>
      <c r="B1700" s="160"/>
      <c r="C1700" s="160"/>
    </row>
    <row r="1701" spans="1:3" x14ac:dyDescent="0.25">
      <c r="A1701" s="155"/>
      <c r="B1701" s="160"/>
      <c r="C1701" s="160"/>
    </row>
    <row r="1702" spans="1:3" x14ac:dyDescent="0.25">
      <c r="A1702" s="155"/>
      <c r="B1702" s="160"/>
      <c r="C1702" s="160"/>
    </row>
    <row r="1703" spans="1:3" x14ac:dyDescent="0.25">
      <c r="A1703" s="155"/>
      <c r="B1703" s="160"/>
      <c r="C1703" s="160"/>
    </row>
    <row r="1704" spans="1:3" x14ac:dyDescent="0.25">
      <c r="A1704" s="155"/>
      <c r="B1704" s="160"/>
      <c r="C1704" s="160"/>
    </row>
    <row r="1705" spans="1:3" x14ac:dyDescent="0.25">
      <c r="A1705" s="155"/>
      <c r="B1705" s="160"/>
      <c r="C1705" s="160"/>
    </row>
    <row r="1706" spans="1:3" x14ac:dyDescent="0.25">
      <c r="A1706" s="155"/>
      <c r="B1706" s="160"/>
      <c r="C1706" s="160"/>
    </row>
    <row r="1707" spans="1:3" x14ac:dyDescent="0.25">
      <c r="A1707" s="155"/>
      <c r="B1707" s="160"/>
      <c r="C1707" s="160"/>
    </row>
    <row r="1708" spans="1:3" x14ac:dyDescent="0.25">
      <c r="A1708" s="155"/>
      <c r="B1708" s="160"/>
      <c r="C1708" s="160"/>
    </row>
    <row r="1709" spans="1:3" x14ac:dyDescent="0.25">
      <c r="A1709" s="155"/>
      <c r="B1709" s="160"/>
      <c r="C1709" s="160"/>
    </row>
    <row r="1710" spans="1:3" x14ac:dyDescent="0.25">
      <c r="A1710" s="155"/>
      <c r="B1710" s="160"/>
      <c r="C1710" s="160"/>
    </row>
    <row r="1711" spans="1:3" x14ac:dyDescent="0.25">
      <c r="A1711" s="155"/>
      <c r="B1711" s="160"/>
      <c r="C1711" s="160"/>
    </row>
    <row r="1712" spans="1:3" x14ac:dyDescent="0.25">
      <c r="A1712" s="155"/>
      <c r="B1712" s="160"/>
      <c r="C1712" s="160"/>
    </row>
    <row r="1713" spans="1:3" x14ac:dyDescent="0.25">
      <c r="A1713" s="155"/>
      <c r="B1713" s="160"/>
      <c r="C1713" s="160"/>
    </row>
    <row r="1714" spans="1:3" x14ac:dyDescent="0.25">
      <c r="A1714" s="155"/>
      <c r="B1714" s="160"/>
      <c r="C1714" s="160"/>
    </row>
    <row r="1715" spans="1:3" x14ac:dyDescent="0.25">
      <c r="A1715" s="155"/>
      <c r="B1715" s="160"/>
      <c r="C1715" s="160"/>
    </row>
    <row r="1716" spans="1:3" x14ac:dyDescent="0.25">
      <c r="A1716" s="155"/>
      <c r="B1716" s="160"/>
      <c r="C1716" s="160"/>
    </row>
    <row r="1717" spans="1:3" x14ac:dyDescent="0.25">
      <c r="A1717" s="155"/>
      <c r="B1717" s="160"/>
      <c r="C1717" s="160"/>
    </row>
    <row r="1718" spans="1:3" x14ac:dyDescent="0.25">
      <c r="A1718" s="155"/>
      <c r="B1718" s="160"/>
      <c r="C1718" s="160"/>
    </row>
    <row r="1719" spans="1:3" x14ac:dyDescent="0.25">
      <c r="A1719" s="155"/>
      <c r="B1719" s="160"/>
      <c r="C1719" s="160"/>
    </row>
    <row r="1720" spans="1:3" x14ac:dyDescent="0.25">
      <c r="A1720" s="155"/>
      <c r="B1720" s="160"/>
      <c r="C1720" s="160"/>
    </row>
    <row r="1721" spans="1:3" x14ac:dyDescent="0.25">
      <c r="A1721" s="155"/>
      <c r="B1721" s="160"/>
      <c r="C1721" s="160"/>
    </row>
    <row r="1722" spans="1:3" x14ac:dyDescent="0.25">
      <c r="A1722" s="155"/>
      <c r="B1722" s="160"/>
      <c r="C1722" s="160"/>
    </row>
    <row r="1723" spans="1:3" x14ac:dyDescent="0.25">
      <c r="A1723" s="155"/>
      <c r="B1723" s="160"/>
      <c r="C1723" s="160"/>
    </row>
    <row r="1724" spans="1:3" x14ac:dyDescent="0.25">
      <c r="A1724" s="155"/>
      <c r="B1724" s="160"/>
      <c r="C1724" s="160"/>
    </row>
    <row r="1725" spans="1:3" x14ac:dyDescent="0.25">
      <c r="A1725" s="155"/>
      <c r="B1725" s="160"/>
      <c r="C1725" s="160"/>
    </row>
    <row r="1726" spans="1:3" x14ac:dyDescent="0.25">
      <c r="A1726" s="155"/>
      <c r="B1726" s="160"/>
      <c r="C1726" s="160"/>
    </row>
    <row r="1727" spans="1:3" x14ac:dyDescent="0.25">
      <c r="A1727" s="155"/>
      <c r="B1727" s="160"/>
      <c r="C1727" s="160"/>
    </row>
    <row r="1728" spans="1:3" x14ac:dyDescent="0.25">
      <c r="A1728" s="155"/>
      <c r="B1728" s="160"/>
      <c r="C1728" s="160"/>
    </row>
    <row r="1729" spans="1:3" x14ac:dyDescent="0.25">
      <c r="A1729" s="155"/>
      <c r="B1729" s="160"/>
      <c r="C1729" s="160"/>
    </row>
    <row r="1730" spans="1:3" x14ac:dyDescent="0.25">
      <c r="A1730" s="155"/>
      <c r="B1730" s="160"/>
      <c r="C1730" s="160"/>
    </row>
    <row r="1731" spans="1:3" x14ac:dyDescent="0.25">
      <c r="A1731" s="155"/>
      <c r="B1731" s="160"/>
      <c r="C1731" s="160"/>
    </row>
    <row r="1732" spans="1:3" x14ac:dyDescent="0.25">
      <c r="A1732" s="155"/>
      <c r="B1732" s="160"/>
      <c r="C1732" s="160"/>
    </row>
    <row r="1733" spans="1:3" x14ac:dyDescent="0.25">
      <c r="A1733" s="155"/>
      <c r="B1733" s="160"/>
      <c r="C1733" s="160"/>
    </row>
    <row r="1734" spans="1:3" x14ac:dyDescent="0.25">
      <c r="A1734" s="155"/>
      <c r="B1734" s="160"/>
      <c r="C1734" s="160"/>
    </row>
    <row r="1735" spans="1:3" x14ac:dyDescent="0.25">
      <c r="A1735" s="155"/>
      <c r="B1735" s="160"/>
      <c r="C1735" s="160"/>
    </row>
    <row r="1736" spans="1:3" x14ac:dyDescent="0.25">
      <c r="A1736" s="155"/>
      <c r="B1736" s="160"/>
      <c r="C1736" s="160"/>
    </row>
    <row r="1737" spans="1:3" x14ac:dyDescent="0.25">
      <c r="A1737" s="155"/>
      <c r="B1737" s="160"/>
      <c r="C1737" s="160"/>
    </row>
    <row r="1738" spans="1:3" x14ac:dyDescent="0.25">
      <c r="A1738" s="155"/>
      <c r="B1738" s="160"/>
      <c r="C1738" s="160"/>
    </row>
    <row r="1739" spans="1:3" x14ac:dyDescent="0.25">
      <c r="A1739" s="155"/>
      <c r="B1739" s="160"/>
      <c r="C1739" s="160"/>
    </row>
    <row r="1740" spans="1:3" x14ac:dyDescent="0.25">
      <c r="A1740" s="155"/>
      <c r="B1740" s="160"/>
      <c r="C1740" s="160"/>
    </row>
    <row r="1741" spans="1:3" x14ac:dyDescent="0.25">
      <c r="A1741" s="155"/>
      <c r="B1741" s="160"/>
      <c r="C1741" s="160"/>
    </row>
    <row r="1742" spans="1:3" x14ac:dyDescent="0.25">
      <c r="A1742" s="155"/>
      <c r="B1742" s="160"/>
      <c r="C1742" s="160"/>
    </row>
    <row r="1743" spans="1:3" x14ac:dyDescent="0.25">
      <c r="A1743" s="155"/>
      <c r="B1743" s="160"/>
      <c r="C1743" s="160"/>
    </row>
    <row r="1744" spans="1:3" x14ac:dyDescent="0.25">
      <c r="A1744" s="155"/>
      <c r="B1744" s="160"/>
      <c r="C1744" s="160"/>
    </row>
    <row r="1745" spans="1:3" x14ac:dyDescent="0.25">
      <c r="A1745" s="155"/>
      <c r="B1745" s="160"/>
      <c r="C1745" s="160"/>
    </row>
    <row r="1746" spans="1:3" x14ac:dyDescent="0.25">
      <c r="A1746" s="155"/>
      <c r="B1746" s="160"/>
      <c r="C1746" s="160"/>
    </row>
    <row r="1747" spans="1:3" x14ac:dyDescent="0.25">
      <c r="A1747" s="155"/>
      <c r="B1747" s="160"/>
      <c r="C1747" s="160"/>
    </row>
    <row r="1748" spans="1:3" x14ac:dyDescent="0.25">
      <c r="A1748" s="155"/>
      <c r="B1748" s="160"/>
      <c r="C1748" s="160"/>
    </row>
    <row r="1749" spans="1:3" x14ac:dyDescent="0.25">
      <c r="A1749" s="155"/>
      <c r="B1749" s="160"/>
      <c r="C1749" s="160"/>
    </row>
    <row r="1750" spans="1:3" x14ac:dyDescent="0.25">
      <c r="A1750" s="155"/>
      <c r="B1750" s="160"/>
      <c r="C1750" s="160"/>
    </row>
    <row r="1751" spans="1:3" x14ac:dyDescent="0.25">
      <c r="A1751" s="155"/>
      <c r="B1751" s="160"/>
      <c r="C1751" s="160"/>
    </row>
    <row r="1752" spans="1:3" x14ac:dyDescent="0.25">
      <c r="A1752" s="155"/>
      <c r="B1752" s="160"/>
      <c r="C1752" s="160"/>
    </row>
    <row r="1753" spans="1:3" x14ac:dyDescent="0.25">
      <c r="A1753" s="155"/>
      <c r="B1753" s="160"/>
      <c r="C1753" s="160"/>
    </row>
    <row r="1754" spans="1:3" x14ac:dyDescent="0.25">
      <c r="A1754" s="155"/>
      <c r="B1754" s="160"/>
      <c r="C1754" s="160"/>
    </row>
    <row r="1755" spans="1:3" x14ac:dyDescent="0.25">
      <c r="A1755" s="155"/>
      <c r="B1755" s="160"/>
      <c r="C1755" s="160"/>
    </row>
    <row r="1756" spans="1:3" x14ac:dyDescent="0.25">
      <c r="A1756" s="155"/>
      <c r="B1756" s="160"/>
      <c r="C1756" s="160"/>
    </row>
    <row r="1757" spans="1:3" x14ac:dyDescent="0.25">
      <c r="A1757" s="155"/>
      <c r="B1757" s="160"/>
      <c r="C1757" s="160"/>
    </row>
    <row r="1758" spans="1:3" x14ac:dyDescent="0.25">
      <c r="A1758" s="155"/>
      <c r="B1758" s="160"/>
      <c r="C1758" s="160"/>
    </row>
    <row r="1759" spans="1:3" x14ac:dyDescent="0.25">
      <c r="A1759" s="155"/>
      <c r="B1759" s="160"/>
      <c r="C1759" s="160"/>
    </row>
    <row r="1760" spans="1:3" x14ac:dyDescent="0.25">
      <c r="A1760" s="155"/>
      <c r="B1760" s="160"/>
      <c r="C1760" s="160"/>
    </row>
    <row r="1761" spans="1:3" x14ac:dyDescent="0.25">
      <c r="A1761" s="155"/>
      <c r="B1761" s="160"/>
      <c r="C1761" s="160"/>
    </row>
    <row r="1762" spans="1:3" x14ac:dyDescent="0.25">
      <c r="A1762" s="155"/>
      <c r="B1762" s="160"/>
      <c r="C1762" s="160"/>
    </row>
    <row r="1763" spans="1:3" x14ac:dyDescent="0.25">
      <c r="A1763" s="155"/>
      <c r="B1763" s="160"/>
      <c r="C1763" s="160"/>
    </row>
    <row r="1764" spans="1:3" x14ac:dyDescent="0.25">
      <c r="A1764" s="155"/>
      <c r="B1764" s="160"/>
      <c r="C1764" s="160"/>
    </row>
    <row r="1765" spans="1:3" x14ac:dyDescent="0.25">
      <c r="A1765" s="155"/>
      <c r="B1765" s="160"/>
      <c r="C1765" s="160"/>
    </row>
    <row r="1766" spans="1:3" x14ac:dyDescent="0.25">
      <c r="A1766" s="155"/>
      <c r="B1766" s="160"/>
      <c r="C1766" s="160"/>
    </row>
    <row r="1767" spans="1:3" x14ac:dyDescent="0.25">
      <c r="A1767" s="155"/>
      <c r="B1767" s="160"/>
      <c r="C1767" s="160"/>
    </row>
    <row r="1768" spans="1:3" x14ac:dyDescent="0.25">
      <c r="A1768" s="155"/>
      <c r="B1768" s="160"/>
      <c r="C1768" s="160"/>
    </row>
    <row r="1769" spans="1:3" x14ac:dyDescent="0.25">
      <c r="A1769" s="155"/>
      <c r="B1769" s="160"/>
      <c r="C1769" s="160"/>
    </row>
    <row r="1770" spans="1:3" x14ac:dyDescent="0.25">
      <c r="A1770" s="155"/>
      <c r="B1770" s="160"/>
      <c r="C1770" s="160"/>
    </row>
    <row r="1771" spans="1:3" x14ac:dyDescent="0.25">
      <c r="A1771" s="155"/>
      <c r="B1771" s="160"/>
      <c r="C1771" s="160"/>
    </row>
    <row r="1772" spans="1:3" x14ac:dyDescent="0.25">
      <c r="A1772" s="155"/>
      <c r="B1772" s="160"/>
      <c r="C1772" s="160"/>
    </row>
    <row r="1773" spans="1:3" x14ac:dyDescent="0.25">
      <c r="A1773" s="155"/>
      <c r="B1773" s="160"/>
      <c r="C1773" s="160"/>
    </row>
    <row r="1774" spans="1:3" x14ac:dyDescent="0.25">
      <c r="A1774" s="155"/>
      <c r="B1774" s="160"/>
      <c r="C1774" s="160"/>
    </row>
    <row r="1775" spans="1:3" x14ac:dyDescent="0.25">
      <c r="A1775" s="155"/>
      <c r="B1775" s="160"/>
      <c r="C1775" s="160"/>
    </row>
    <row r="1776" spans="1:3" x14ac:dyDescent="0.25">
      <c r="A1776" s="155"/>
      <c r="B1776" s="160"/>
      <c r="C1776" s="160"/>
    </row>
    <row r="1777" spans="1:3" x14ac:dyDescent="0.25">
      <c r="A1777" s="155"/>
      <c r="B1777" s="160"/>
      <c r="C1777" s="160"/>
    </row>
    <row r="1778" spans="1:3" x14ac:dyDescent="0.25">
      <c r="A1778" s="155"/>
      <c r="B1778" s="160"/>
      <c r="C1778" s="160"/>
    </row>
    <row r="1779" spans="1:3" x14ac:dyDescent="0.25">
      <c r="A1779" s="155"/>
      <c r="B1779" s="160"/>
      <c r="C1779" s="160"/>
    </row>
    <row r="1780" spans="1:3" x14ac:dyDescent="0.25">
      <c r="A1780" s="155"/>
      <c r="B1780" s="160"/>
      <c r="C1780" s="160"/>
    </row>
    <row r="1781" spans="1:3" x14ac:dyDescent="0.25">
      <c r="A1781" s="155"/>
      <c r="B1781" s="160"/>
      <c r="C1781" s="160"/>
    </row>
    <row r="1782" spans="1:3" x14ac:dyDescent="0.25">
      <c r="A1782" s="155"/>
      <c r="B1782" s="160"/>
      <c r="C1782" s="160"/>
    </row>
    <row r="1783" spans="1:3" x14ac:dyDescent="0.25">
      <c r="A1783" s="155"/>
      <c r="B1783" s="160"/>
      <c r="C1783" s="160"/>
    </row>
    <row r="1784" spans="1:3" x14ac:dyDescent="0.25">
      <c r="A1784" s="155"/>
      <c r="B1784" s="160"/>
      <c r="C1784" s="160"/>
    </row>
    <row r="1785" spans="1:3" x14ac:dyDescent="0.25">
      <c r="A1785" s="155"/>
      <c r="B1785" s="160"/>
      <c r="C1785" s="160"/>
    </row>
    <row r="1786" spans="1:3" x14ac:dyDescent="0.25">
      <c r="A1786" s="155"/>
      <c r="B1786" s="160"/>
      <c r="C1786" s="160"/>
    </row>
    <row r="1787" spans="1:3" x14ac:dyDescent="0.25">
      <c r="A1787" s="155"/>
      <c r="B1787" s="160"/>
      <c r="C1787" s="160"/>
    </row>
    <row r="1788" spans="1:3" x14ac:dyDescent="0.25">
      <c r="A1788" s="155"/>
      <c r="B1788" s="160"/>
      <c r="C1788" s="160"/>
    </row>
    <row r="1789" spans="1:3" x14ac:dyDescent="0.25">
      <c r="A1789" s="155"/>
      <c r="B1789" s="160"/>
      <c r="C1789" s="160"/>
    </row>
    <row r="1790" spans="1:3" x14ac:dyDescent="0.25">
      <c r="A1790" s="155"/>
      <c r="B1790" s="160"/>
      <c r="C1790" s="160"/>
    </row>
    <row r="1791" spans="1:3" x14ac:dyDescent="0.25">
      <c r="A1791" s="155"/>
      <c r="B1791" s="160"/>
      <c r="C1791" s="160"/>
    </row>
    <row r="1792" spans="1:3" x14ac:dyDescent="0.25">
      <c r="A1792" s="155"/>
      <c r="B1792" s="160"/>
      <c r="C1792" s="160"/>
    </row>
    <row r="1793" spans="1:3" x14ac:dyDescent="0.25">
      <c r="A1793" s="155"/>
      <c r="B1793" s="160"/>
      <c r="C1793" s="160"/>
    </row>
    <row r="1794" spans="1:3" x14ac:dyDescent="0.25">
      <c r="A1794" s="155"/>
      <c r="B1794" s="160"/>
      <c r="C1794" s="160"/>
    </row>
    <row r="1795" spans="1:3" x14ac:dyDescent="0.25">
      <c r="A1795" s="155"/>
      <c r="B1795" s="160"/>
      <c r="C1795" s="160"/>
    </row>
    <row r="1796" spans="1:3" x14ac:dyDescent="0.25">
      <c r="A1796" s="155"/>
      <c r="B1796" s="160"/>
      <c r="C1796" s="160"/>
    </row>
    <row r="1797" spans="1:3" x14ac:dyDescent="0.25">
      <c r="A1797" s="155"/>
      <c r="B1797" s="160"/>
      <c r="C1797" s="160"/>
    </row>
    <row r="1798" spans="1:3" x14ac:dyDescent="0.25">
      <c r="A1798" s="155"/>
      <c r="B1798" s="160"/>
      <c r="C1798" s="160"/>
    </row>
    <row r="1799" spans="1:3" x14ac:dyDescent="0.25">
      <c r="A1799" s="155"/>
      <c r="B1799" s="160"/>
      <c r="C1799" s="160"/>
    </row>
    <row r="1800" spans="1:3" x14ac:dyDescent="0.25">
      <c r="A1800" s="155"/>
      <c r="B1800" s="160"/>
      <c r="C1800" s="160"/>
    </row>
    <row r="1801" spans="1:3" x14ac:dyDescent="0.25">
      <c r="A1801" s="155"/>
      <c r="B1801" s="160"/>
      <c r="C1801" s="160"/>
    </row>
    <row r="1802" spans="1:3" x14ac:dyDescent="0.25">
      <c r="A1802" s="155"/>
      <c r="B1802" s="160"/>
      <c r="C1802" s="160"/>
    </row>
    <row r="1803" spans="1:3" x14ac:dyDescent="0.25">
      <c r="A1803" s="155"/>
      <c r="B1803" s="160"/>
      <c r="C1803" s="160"/>
    </row>
    <row r="1804" spans="1:3" x14ac:dyDescent="0.25">
      <c r="A1804" s="155"/>
      <c r="B1804" s="160"/>
      <c r="C1804" s="160"/>
    </row>
    <row r="1805" spans="1:3" x14ac:dyDescent="0.25">
      <c r="A1805" s="155"/>
      <c r="B1805" s="160"/>
      <c r="C1805" s="160"/>
    </row>
    <row r="1806" spans="1:3" x14ac:dyDescent="0.25">
      <c r="A1806" s="155"/>
      <c r="B1806" s="160"/>
      <c r="C1806" s="160"/>
    </row>
    <row r="1807" spans="1:3" x14ac:dyDescent="0.25">
      <c r="A1807" s="155"/>
      <c r="B1807" s="160"/>
      <c r="C1807" s="160"/>
    </row>
    <row r="1808" spans="1:3" x14ac:dyDescent="0.25">
      <c r="A1808" s="155"/>
      <c r="B1808" s="160"/>
      <c r="C1808" s="160"/>
    </row>
    <row r="1809" spans="1:3" x14ac:dyDescent="0.25">
      <c r="A1809" s="155"/>
      <c r="B1809" s="160"/>
      <c r="C1809" s="160"/>
    </row>
    <row r="1810" spans="1:3" x14ac:dyDescent="0.25">
      <c r="A1810" s="155"/>
      <c r="B1810" s="160"/>
      <c r="C1810" s="160"/>
    </row>
    <row r="1811" spans="1:3" x14ac:dyDescent="0.25">
      <c r="A1811" s="155"/>
      <c r="B1811" s="160"/>
      <c r="C1811" s="160"/>
    </row>
    <row r="1812" spans="1:3" x14ac:dyDescent="0.25">
      <c r="A1812" s="155"/>
      <c r="B1812" s="160"/>
      <c r="C1812" s="160"/>
    </row>
    <row r="1813" spans="1:3" x14ac:dyDescent="0.25">
      <c r="A1813" s="155"/>
      <c r="B1813" s="160"/>
      <c r="C1813" s="160"/>
    </row>
    <row r="1814" spans="1:3" x14ac:dyDescent="0.25">
      <c r="A1814" s="155"/>
      <c r="B1814" s="160"/>
      <c r="C1814" s="160"/>
    </row>
    <row r="1815" spans="1:3" x14ac:dyDescent="0.25">
      <c r="A1815" s="155"/>
      <c r="B1815" s="160"/>
      <c r="C1815" s="160"/>
    </row>
    <row r="1816" spans="1:3" x14ac:dyDescent="0.25">
      <c r="A1816" s="155"/>
      <c r="B1816" s="160"/>
      <c r="C1816" s="160"/>
    </row>
    <row r="1817" spans="1:3" x14ac:dyDescent="0.25">
      <c r="A1817" s="155"/>
      <c r="B1817" s="160"/>
      <c r="C1817" s="160"/>
    </row>
    <row r="1818" spans="1:3" x14ac:dyDescent="0.25">
      <c r="A1818" s="155"/>
      <c r="B1818" s="160"/>
      <c r="C1818" s="160"/>
    </row>
    <row r="1819" spans="1:3" x14ac:dyDescent="0.25">
      <c r="A1819" s="155"/>
      <c r="B1819" s="160"/>
      <c r="C1819" s="160"/>
    </row>
    <row r="1820" spans="1:3" x14ac:dyDescent="0.25">
      <c r="A1820" s="155"/>
      <c r="B1820" s="160"/>
      <c r="C1820" s="160"/>
    </row>
    <row r="1821" spans="1:3" x14ac:dyDescent="0.25">
      <c r="A1821" s="155"/>
      <c r="B1821" s="160"/>
      <c r="C1821" s="160"/>
    </row>
    <row r="1822" spans="1:3" x14ac:dyDescent="0.25">
      <c r="A1822" s="155"/>
      <c r="B1822" s="160"/>
      <c r="C1822" s="160"/>
    </row>
    <row r="1823" spans="1:3" x14ac:dyDescent="0.25">
      <c r="A1823" s="155"/>
      <c r="B1823" s="160"/>
      <c r="C1823" s="160"/>
    </row>
    <row r="1824" spans="1:3" x14ac:dyDescent="0.25">
      <c r="A1824" s="155"/>
      <c r="B1824" s="160"/>
      <c r="C1824" s="160"/>
    </row>
    <row r="1825" spans="1:3" x14ac:dyDescent="0.25">
      <c r="A1825" s="155"/>
      <c r="B1825" s="160"/>
      <c r="C1825" s="160"/>
    </row>
    <row r="1826" spans="1:3" x14ac:dyDescent="0.25">
      <c r="A1826" s="155"/>
      <c r="B1826" s="160"/>
      <c r="C1826" s="160"/>
    </row>
    <row r="1827" spans="1:3" x14ac:dyDescent="0.25">
      <c r="A1827" s="155"/>
      <c r="B1827" s="160"/>
      <c r="C1827" s="160"/>
    </row>
    <row r="1828" spans="1:3" x14ac:dyDescent="0.25">
      <c r="A1828" s="155"/>
      <c r="B1828" s="160"/>
      <c r="C1828" s="160"/>
    </row>
    <row r="1829" spans="1:3" x14ac:dyDescent="0.25">
      <c r="A1829" s="155"/>
      <c r="B1829" s="160"/>
      <c r="C1829" s="160"/>
    </row>
    <row r="1830" spans="1:3" x14ac:dyDescent="0.25">
      <c r="A1830" s="155"/>
      <c r="B1830" s="160"/>
      <c r="C1830" s="160"/>
    </row>
    <row r="1831" spans="1:3" x14ac:dyDescent="0.25">
      <c r="A1831" s="155"/>
      <c r="B1831" s="160"/>
      <c r="C1831" s="160"/>
    </row>
    <row r="1832" spans="1:3" x14ac:dyDescent="0.25">
      <c r="A1832" s="155"/>
      <c r="B1832" s="160"/>
      <c r="C1832" s="160"/>
    </row>
    <row r="1833" spans="1:3" x14ac:dyDescent="0.25">
      <c r="A1833" s="155"/>
      <c r="B1833" s="160"/>
      <c r="C1833" s="160"/>
    </row>
    <row r="1834" spans="1:3" x14ac:dyDescent="0.25">
      <c r="A1834" s="155"/>
      <c r="B1834" s="160"/>
      <c r="C1834" s="160"/>
    </row>
    <row r="1835" spans="1:3" x14ac:dyDescent="0.25">
      <c r="A1835" s="155"/>
      <c r="B1835" s="160"/>
      <c r="C1835" s="160"/>
    </row>
    <row r="1836" spans="1:3" x14ac:dyDescent="0.25">
      <c r="A1836" s="155"/>
      <c r="B1836" s="160"/>
      <c r="C1836" s="160"/>
    </row>
    <row r="1837" spans="1:3" x14ac:dyDescent="0.25">
      <c r="A1837" s="155"/>
      <c r="B1837" s="160"/>
      <c r="C1837" s="160"/>
    </row>
    <row r="1838" spans="1:3" x14ac:dyDescent="0.25">
      <c r="A1838" s="155"/>
      <c r="B1838" s="160"/>
      <c r="C1838" s="160"/>
    </row>
    <row r="1839" spans="1:3" x14ac:dyDescent="0.25">
      <c r="A1839" s="155"/>
      <c r="B1839" s="160"/>
      <c r="C1839" s="160"/>
    </row>
    <row r="1840" spans="1:3" x14ac:dyDescent="0.25">
      <c r="A1840" s="155"/>
      <c r="B1840" s="160"/>
      <c r="C1840" s="160"/>
    </row>
    <row r="1841" spans="1:3" x14ac:dyDescent="0.25">
      <c r="A1841" s="155"/>
      <c r="B1841" s="160"/>
      <c r="C1841" s="160"/>
    </row>
    <row r="1842" spans="1:3" x14ac:dyDescent="0.25">
      <c r="A1842" s="155"/>
      <c r="B1842" s="160"/>
      <c r="C1842" s="160"/>
    </row>
    <row r="1843" spans="1:3" x14ac:dyDescent="0.25">
      <c r="A1843" s="155"/>
      <c r="B1843" s="160"/>
      <c r="C1843" s="160"/>
    </row>
    <row r="1844" spans="1:3" x14ac:dyDescent="0.25">
      <c r="A1844" s="155"/>
      <c r="B1844" s="160"/>
      <c r="C1844" s="160"/>
    </row>
    <row r="1845" spans="1:3" x14ac:dyDescent="0.25">
      <c r="A1845" s="155"/>
      <c r="B1845" s="160"/>
      <c r="C1845" s="160"/>
    </row>
    <row r="1846" spans="1:3" x14ac:dyDescent="0.25">
      <c r="A1846" s="155"/>
      <c r="B1846" s="160"/>
      <c r="C1846" s="160"/>
    </row>
    <row r="1847" spans="1:3" x14ac:dyDescent="0.25">
      <c r="A1847" s="155"/>
      <c r="B1847" s="160"/>
      <c r="C1847" s="160"/>
    </row>
    <row r="1848" spans="1:3" x14ac:dyDescent="0.25">
      <c r="A1848" s="155"/>
      <c r="B1848" s="160"/>
      <c r="C1848" s="160"/>
    </row>
    <row r="1849" spans="1:3" x14ac:dyDescent="0.25">
      <c r="A1849" s="155"/>
      <c r="B1849" s="160"/>
      <c r="C1849" s="160"/>
    </row>
    <row r="1850" spans="1:3" x14ac:dyDescent="0.25">
      <c r="A1850" s="155"/>
      <c r="B1850" s="160"/>
      <c r="C1850" s="160"/>
    </row>
    <row r="1851" spans="1:3" x14ac:dyDescent="0.25">
      <c r="A1851" s="155"/>
      <c r="B1851" s="160"/>
      <c r="C1851" s="160"/>
    </row>
    <row r="1852" spans="1:3" x14ac:dyDescent="0.25">
      <c r="A1852" s="155"/>
      <c r="B1852" s="160"/>
      <c r="C1852" s="160"/>
    </row>
    <row r="1853" spans="1:3" x14ac:dyDescent="0.25">
      <c r="A1853" s="155"/>
      <c r="B1853" s="160"/>
      <c r="C1853" s="160"/>
    </row>
    <row r="1854" spans="1:3" x14ac:dyDescent="0.25">
      <c r="A1854" s="155"/>
      <c r="B1854" s="160"/>
      <c r="C1854" s="160"/>
    </row>
    <row r="1855" spans="1:3" x14ac:dyDescent="0.25">
      <c r="A1855" s="155"/>
      <c r="B1855" s="160"/>
      <c r="C1855" s="160"/>
    </row>
    <row r="1856" spans="1:3" x14ac:dyDescent="0.25">
      <c r="A1856" s="155"/>
      <c r="B1856" s="160"/>
      <c r="C1856" s="160"/>
    </row>
    <row r="1857" spans="1:3" x14ac:dyDescent="0.25">
      <c r="A1857" s="155"/>
      <c r="B1857" s="160"/>
      <c r="C1857" s="160"/>
    </row>
    <row r="1858" spans="1:3" x14ac:dyDescent="0.25">
      <c r="A1858" s="155"/>
      <c r="B1858" s="160"/>
      <c r="C1858" s="160"/>
    </row>
    <row r="1859" spans="1:3" x14ac:dyDescent="0.25">
      <c r="A1859" s="155"/>
      <c r="B1859" s="160"/>
      <c r="C1859" s="160"/>
    </row>
    <row r="1860" spans="1:3" x14ac:dyDescent="0.25">
      <c r="A1860" s="155"/>
      <c r="B1860" s="160"/>
      <c r="C1860" s="160"/>
    </row>
    <row r="1861" spans="1:3" x14ac:dyDescent="0.25">
      <c r="A1861" s="155"/>
      <c r="B1861" s="160"/>
      <c r="C1861" s="160"/>
    </row>
    <row r="1862" spans="1:3" x14ac:dyDescent="0.25">
      <c r="A1862" s="155"/>
      <c r="B1862" s="160"/>
      <c r="C1862" s="160"/>
    </row>
    <row r="1863" spans="1:3" x14ac:dyDescent="0.25">
      <c r="A1863" s="155"/>
      <c r="B1863" s="160"/>
      <c r="C1863" s="160"/>
    </row>
    <row r="1864" spans="1:3" x14ac:dyDescent="0.25">
      <c r="A1864" s="155"/>
      <c r="B1864" s="160"/>
      <c r="C1864" s="160"/>
    </row>
    <row r="1865" spans="1:3" x14ac:dyDescent="0.25">
      <c r="A1865" s="155"/>
      <c r="B1865" s="160"/>
      <c r="C1865" s="160"/>
    </row>
    <row r="1866" spans="1:3" x14ac:dyDescent="0.25">
      <c r="A1866" s="155"/>
      <c r="B1866" s="160"/>
      <c r="C1866" s="160"/>
    </row>
    <row r="1867" spans="1:3" x14ac:dyDescent="0.25">
      <c r="A1867" s="155"/>
      <c r="B1867" s="160"/>
      <c r="C1867" s="160"/>
    </row>
    <row r="1868" spans="1:3" x14ac:dyDescent="0.25">
      <c r="A1868" s="155"/>
      <c r="B1868" s="160"/>
      <c r="C1868" s="160"/>
    </row>
    <row r="1869" spans="1:3" x14ac:dyDescent="0.25">
      <c r="A1869" s="155"/>
      <c r="B1869" s="160"/>
      <c r="C1869" s="160"/>
    </row>
    <row r="1870" spans="1:3" x14ac:dyDescent="0.25">
      <c r="A1870" s="155"/>
      <c r="B1870" s="160"/>
      <c r="C1870" s="160"/>
    </row>
    <row r="1871" spans="1:3" x14ac:dyDescent="0.25">
      <c r="A1871" s="155"/>
      <c r="B1871" s="160"/>
      <c r="C1871" s="160"/>
    </row>
    <row r="1872" spans="1:3" x14ac:dyDescent="0.25">
      <c r="A1872" s="155"/>
      <c r="B1872" s="160"/>
      <c r="C1872" s="160"/>
    </row>
    <row r="1873" spans="1:3" x14ac:dyDescent="0.25">
      <c r="A1873" s="155"/>
      <c r="B1873" s="160"/>
      <c r="C1873" s="160"/>
    </row>
    <row r="1874" spans="1:3" x14ac:dyDescent="0.25">
      <c r="A1874" s="155"/>
      <c r="B1874" s="160"/>
      <c r="C1874" s="160"/>
    </row>
    <row r="1875" spans="1:3" x14ac:dyDescent="0.25">
      <c r="A1875" s="155"/>
      <c r="B1875" s="160"/>
      <c r="C1875" s="160"/>
    </row>
    <row r="1876" spans="1:3" x14ac:dyDescent="0.25">
      <c r="A1876" s="155"/>
      <c r="B1876" s="160"/>
      <c r="C1876" s="160"/>
    </row>
    <row r="1877" spans="1:3" x14ac:dyDescent="0.25">
      <c r="A1877" s="155"/>
      <c r="B1877" s="160"/>
      <c r="C1877" s="160"/>
    </row>
    <row r="1878" spans="1:3" x14ac:dyDescent="0.25">
      <c r="A1878" s="155"/>
      <c r="B1878" s="160"/>
      <c r="C1878" s="160"/>
    </row>
    <row r="1879" spans="1:3" x14ac:dyDescent="0.25">
      <c r="A1879" s="155"/>
      <c r="B1879" s="160"/>
      <c r="C1879" s="160"/>
    </row>
    <row r="1880" spans="1:3" x14ac:dyDescent="0.25">
      <c r="A1880" s="155"/>
      <c r="B1880" s="160"/>
      <c r="C1880" s="160"/>
    </row>
    <row r="1881" spans="1:3" x14ac:dyDescent="0.25">
      <c r="A1881" s="155"/>
      <c r="B1881" s="160"/>
      <c r="C1881" s="160"/>
    </row>
    <row r="1882" spans="1:3" x14ac:dyDescent="0.25">
      <c r="A1882" s="155"/>
      <c r="B1882" s="160"/>
      <c r="C1882" s="160"/>
    </row>
    <row r="1883" spans="1:3" x14ac:dyDescent="0.25">
      <c r="A1883" s="155"/>
      <c r="B1883" s="160"/>
      <c r="C1883" s="160"/>
    </row>
    <row r="1884" spans="1:3" x14ac:dyDescent="0.25">
      <c r="A1884" s="155"/>
      <c r="B1884" s="160"/>
      <c r="C1884" s="160"/>
    </row>
    <row r="1885" spans="1:3" x14ac:dyDescent="0.25">
      <c r="A1885" s="155"/>
      <c r="B1885" s="160"/>
      <c r="C1885" s="160"/>
    </row>
    <row r="1886" spans="1:3" x14ac:dyDescent="0.25">
      <c r="A1886" s="155"/>
      <c r="B1886" s="160"/>
      <c r="C1886" s="160"/>
    </row>
    <row r="1887" spans="1:3" x14ac:dyDescent="0.25">
      <c r="A1887" s="155"/>
      <c r="B1887" s="160"/>
      <c r="C1887" s="160"/>
    </row>
    <row r="1888" spans="1:3" x14ac:dyDescent="0.25">
      <c r="A1888" s="155"/>
      <c r="B1888" s="160"/>
      <c r="C1888" s="160"/>
    </row>
    <row r="1889" spans="1:3" x14ac:dyDescent="0.25">
      <c r="A1889" s="155"/>
      <c r="B1889" s="160"/>
      <c r="C1889" s="160"/>
    </row>
    <row r="1890" spans="1:3" x14ac:dyDescent="0.25">
      <c r="A1890" s="155"/>
      <c r="B1890" s="160"/>
      <c r="C1890" s="160"/>
    </row>
    <row r="1891" spans="1:3" x14ac:dyDescent="0.25">
      <c r="A1891" s="155"/>
      <c r="B1891" s="160"/>
      <c r="C1891" s="160"/>
    </row>
    <row r="1892" spans="1:3" x14ac:dyDescent="0.25">
      <c r="A1892" s="155"/>
      <c r="B1892" s="160"/>
      <c r="C1892" s="160"/>
    </row>
    <row r="1893" spans="1:3" x14ac:dyDescent="0.25">
      <c r="A1893" s="155"/>
      <c r="B1893" s="160"/>
      <c r="C1893" s="160"/>
    </row>
    <row r="1894" spans="1:3" x14ac:dyDescent="0.25">
      <c r="A1894" s="155"/>
      <c r="B1894" s="160"/>
      <c r="C1894" s="160"/>
    </row>
    <row r="1895" spans="1:3" x14ac:dyDescent="0.25">
      <c r="A1895" s="155"/>
      <c r="B1895" s="160"/>
      <c r="C1895" s="160"/>
    </row>
    <row r="1896" spans="1:3" x14ac:dyDescent="0.25">
      <c r="A1896" s="155"/>
      <c r="B1896" s="160"/>
      <c r="C1896" s="160"/>
    </row>
    <row r="1897" spans="1:3" x14ac:dyDescent="0.25">
      <c r="A1897" s="155"/>
      <c r="B1897" s="160"/>
      <c r="C1897" s="160"/>
    </row>
    <row r="1898" spans="1:3" x14ac:dyDescent="0.25">
      <c r="A1898" s="155"/>
      <c r="B1898" s="160"/>
      <c r="C1898" s="160"/>
    </row>
    <row r="1899" spans="1:3" x14ac:dyDescent="0.25">
      <c r="A1899" s="155"/>
      <c r="B1899" s="160"/>
      <c r="C1899" s="160"/>
    </row>
    <row r="1900" spans="1:3" x14ac:dyDescent="0.25">
      <c r="A1900" s="155"/>
      <c r="B1900" s="160"/>
      <c r="C1900" s="160"/>
    </row>
    <row r="1901" spans="1:3" x14ac:dyDescent="0.25">
      <c r="A1901" s="155"/>
      <c r="B1901" s="160"/>
      <c r="C1901" s="160"/>
    </row>
    <row r="1902" spans="1:3" x14ac:dyDescent="0.25">
      <c r="A1902" s="155"/>
      <c r="B1902" s="160"/>
      <c r="C1902" s="160"/>
    </row>
    <row r="1903" spans="1:3" x14ac:dyDescent="0.25">
      <c r="A1903" s="155"/>
      <c r="B1903" s="160"/>
      <c r="C1903" s="160"/>
    </row>
    <row r="1904" spans="1:3" x14ac:dyDescent="0.25">
      <c r="A1904" s="155"/>
      <c r="B1904" s="160"/>
      <c r="C1904" s="160"/>
    </row>
    <row r="1905" spans="1:3" x14ac:dyDescent="0.25">
      <c r="A1905" s="155"/>
      <c r="B1905" s="160"/>
      <c r="C1905" s="160"/>
    </row>
    <row r="1906" spans="1:3" x14ac:dyDescent="0.25">
      <c r="A1906" s="155"/>
      <c r="B1906" s="160"/>
      <c r="C1906" s="160"/>
    </row>
    <row r="1907" spans="1:3" x14ac:dyDescent="0.25">
      <c r="A1907" s="155"/>
      <c r="B1907" s="160"/>
      <c r="C1907" s="160"/>
    </row>
    <row r="1908" spans="1:3" x14ac:dyDescent="0.25">
      <c r="A1908" s="155"/>
      <c r="B1908" s="160"/>
      <c r="C1908" s="160"/>
    </row>
    <row r="1909" spans="1:3" x14ac:dyDescent="0.25">
      <c r="A1909" s="155"/>
      <c r="B1909" s="160"/>
      <c r="C1909" s="160"/>
    </row>
    <row r="1910" spans="1:3" x14ac:dyDescent="0.25">
      <c r="A1910" s="155"/>
      <c r="B1910" s="160"/>
      <c r="C1910" s="160"/>
    </row>
    <row r="1911" spans="1:3" x14ac:dyDescent="0.25">
      <c r="A1911" s="155"/>
      <c r="B1911" s="160"/>
      <c r="C1911" s="160"/>
    </row>
    <row r="1912" spans="1:3" x14ac:dyDescent="0.25">
      <c r="A1912" s="155"/>
      <c r="B1912" s="160"/>
      <c r="C1912" s="160"/>
    </row>
    <row r="1913" spans="1:3" x14ac:dyDescent="0.25">
      <c r="A1913" s="155"/>
      <c r="B1913" s="160"/>
      <c r="C1913" s="160"/>
    </row>
    <row r="1914" spans="1:3" x14ac:dyDescent="0.25">
      <c r="A1914" s="155"/>
      <c r="B1914" s="160"/>
      <c r="C1914" s="160"/>
    </row>
    <row r="1915" spans="1:3" x14ac:dyDescent="0.25">
      <c r="A1915" s="155"/>
      <c r="B1915" s="160"/>
      <c r="C1915" s="160"/>
    </row>
    <row r="1916" spans="1:3" x14ac:dyDescent="0.25">
      <c r="A1916" s="155"/>
      <c r="B1916" s="160"/>
      <c r="C1916" s="160"/>
    </row>
    <row r="1917" spans="1:3" x14ac:dyDescent="0.25">
      <c r="A1917" s="155"/>
      <c r="B1917" s="160"/>
      <c r="C1917" s="160"/>
    </row>
    <row r="1918" spans="1:3" x14ac:dyDescent="0.25">
      <c r="A1918" s="155"/>
      <c r="B1918" s="160"/>
      <c r="C1918" s="160"/>
    </row>
    <row r="1919" spans="1:3" x14ac:dyDescent="0.25">
      <c r="A1919" s="155"/>
      <c r="B1919" s="160"/>
      <c r="C1919" s="160"/>
    </row>
    <row r="1920" spans="1:3" x14ac:dyDescent="0.25">
      <c r="A1920" s="155"/>
      <c r="B1920" s="160"/>
      <c r="C1920" s="160"/>
    </row>
    <row r="1921" spans="1:3" x14ac:dyDescent="0.25">
      <c r="A1921" s="155"/>
      <c r="B1921" s="160"/>
      <c r="C1921" s="160"/>
    </row>
    <row r="1922" spans="1:3" x14ac:dyDescent="0.25">
      <c r="A1922" s="155"/>
      <c r="B1922" s="160"/>
      <c r="C1922" s="160"/>
    </row>
    <row r="1923" spans="1:3" x14ac:dyDescent="0.25">
      <c r="A1923" s="155"/>
      <c r="B1923" s="160"/>
      <c r="C1923" s="160"/>
    </row>
    <row r="1924" spans="1:3" x14ac:dyDescent="0.25">
      <c r="A1924" s="155"/>
      <c r="B1924" s="160"/>
      <c r="C1924" s="160"/>
    </row>
    <row r="1925" spans="1:3" x14ac:dyDescent="0.25">
      <c r="A1925" s="155"/>
      <c r="B1925" s="160"/>
      <c r="C1925" s="160"/>
    </row>
    <row r="1926" spans="1:3" x14ac:dyDescent="0.25">
      <c r="A1926" s="155"/>
      <c r="B1926" s="160"/>
      <c r="C1926" s="160"/>
    </row>
    <row r="1927" spans="1:3" x14ac:dyDescent="0.25">
      <c r="A1927" s="155"/>
      <c r="B1927" s="160"/>
      <c r="C1927" s="160"/>
    </row>
    <row r="1928" spans="1:3" x14ac:dyDescent="0.25">
      <c r="A1928" s="155"/>
      <c r="B1928" s="160"/>
      <c r="C1928" s="160"/>
    </row>
    <row r="1929" spans="1:3" x14ac:dyDescent="0.25">
      <c r="A1929" s="155"/>
      <c r="B1929" s="160"/>
      <c r="C1929" s="160"/>
    </row>
    <row r="1930" spans="1:3" x14ac:dyDescent="0.25">
      <c r="A1930" s="155"/>
      <c r="B1930" s="160"/>
      <c r="C1930" s="160"/>
    </row>
    <row r="1931" spans="1:3" x14ac:dyDescent="0.25">
      <c r="A1931" s="155"/>
      <c r="B1931" s="160"/>
      <c r="C1931" s="160"/>
    </row>
    <row r="1932" spans="1:3" x14ac:dyDescent="0.25">
      <c r="A1932" s="155"/>
      <c r="B1932" s="160"/>
      <c r="C1932" s="160"/>
    </row>
    <row r="1933" spans="1:3" x14ac:dyDescent="0.25">
      <c r="A1933" s="155"/>
      <c r="B1933" s="160"/>
      <c r="C1933" s="160"/>
    </row>
    <row r="1934" spans="1:3" x14ac:dyDescent="0.25">
      <c r="A1934" s="155"/>
      <c r="B1934" s="160"/>
      <c r="C1934" s="160"/>
    </row>
    <row r="1935" spans="1:3" x14ac:dyDescent="0.25">
      <c r="A1935" s="155"/>
      <c r="B1935" s="160"/>
      <c r="C1935" s="160"/>
    </row>
    <row r="1936" spans="1:3" x14ac:dyDescent="0.25">
      <c r="A1936" s="155"/>
      <c r="B1936" s="160"/>
      <c r="C1936" s="160"/>
    </row>
    <row r="1937" spans="1:3" x14ac:dyDescent="0.25">
      <c r="A1937" s="155"/>
      <c r="B1937" s="160"/>
      <c r="C1937" s="160"/>
    </row>
    <row r="1938" spans="1:3" x14ac:dyDescent="0.25">
      <c r="A1938" s="155"/>
      <c r="B1938" s="160"/>
      <c r="C1938" s="160"/>
    </row>
    <row r="1939" spans="1:3" x14ac:dyDescent="0.25">
      <c r="A1939" s="155"/>
      <c r="B1939" s="160"/>
      <c r="C1939" s="160"/>
    </row>
    <row r="1940" spans="1:3" x14ac:dyDescent="0.25">
      <c r="A1940" s="155"/>
      <c r="B1940" s="160"/>
      <c r="C1940" s="160"/>
    </row>
    <row r="1941" spans="1:3" x14ac:dyDescent="0.25">
      <c r="A1941" s="155"/>
      <c r="B1941" s="160"/>
      <c r="C1941" s="160"/>
    </row>
    <row r="1942" spans="1:3" x14ac:dyDescent="0.25">
      <c r="A1942" s="155"/>
      <c r="B1942" s="160"/>
      <c r="C1942" s="160"/>
    </row>
    <row r="1943" spans="1:3" x14ac:dyDescent="0.25">
      <c r="A1943" s="155"/>
      <c r="B1943" s="160"/>
      <c r="C1943" s="160"/>
    </row>
    <row r="1944" spans="1:3" x14ac:dyDescent="0.25">
      <c r="A1944" s="155"/>
      <c r="B1944" s="160"/>
      <c r="C1944" s="160"/>
    </row>
    <row r="1945" spans="1:3" x14ac:dyDescent="0.25">
      <c r="A1945" s="155"/>
      <c r="B1945" s="160"/>
      <c r="C1945" s="160"/>
    </row>
    <row r="1946" spans="1:3" x14ac:dyDescent="0.25">
      <c r="A1946" s="155"/>
      <c r="B1946" s="160"/>
      <c r="C1946" s="160"/>
    </row>
    <row r="1947" spans="1:3" x14ac:dyDescent="0.25">
      <c r="A1947" s="155"/>
      <c r="B1947" s="160"/>
      <c r="C1947" s="160"/>
    </row>
    <row r="1948" spans="1:3" x14ac:dyDescent="0.25">
      <c r="A1948" s="155"/>
      <c r="B1948" s="160"/>
      <c r="C1948" s="160"/>
    </row>
    <row r="1949" spans="1:3" x14ac:dyDescent="0.25">
      <c r="A1949" s="155"/>
      <c r="B1949" s="160"/>
      <c r="C1949" s="160"/>
    </row>
    <row r="1950" spans="1:3" x14ac:dyDescent="0.25">
      <c r="A1950" s="155"/>
      <c r="B1950" s="160"/>
      <c r="C1950" s="160"/>
    </row>
    <row r="1951" spans="1:3" x14ac:dyDescent="0.25">
      <c r="A1951" s="155"/>
      <c r="B1951" s="160"/>
      <c r="C1951" s="160"/>
    </row>
    <row r="1952" spans="1:3" x14ac:dyDescent="0.25">
      <c r="A1952" s="155"/>
      <c r="B1952" s="160"/>
      <c r="C1952" s="160"/>
    </row>
    <row r="1953" spans="1:3" x14ac:dyDescent="0.25">
      <c r="A1953" s="155"/>
      <c r="B1953" s="160"/>
      <c r="C1953" s="160"/>
    </row>
    <row r="1954" spans="1:3" x14ac:dyDescent="0.25">
      <c r="A1954" s="155"/>
      <c r="B1954" s="160"/>
      <c r="C1954" s="160"/>
    </row>
    <row r="1955" spans="1:3" x14ac:dyDescent="0.25">
      <c r="A1955" s="155"/>
      <c r="B1955" s="160"/>
      <c r="C1955" s="160"/>
    </row>
    <row r="1956" spans="1:3" x14ac:dyDescent="0.25">
      <c r="A1956" s="155"/>
      <c r="B1956" s="160"/>
      <c r="C1956" s="160"/>
    </row>
    <row r="1957" spans="1:3" x14ac:dyDescent="0.25">
      <c r="A1957" s="155"/>
      <c r="B1957" s="160"/>
      <c r="C1957" s="160"/>
    </row>
    <row r="1958" spans="1:3" x14ac:dyDescent="0.25">
      <c r="A1958" s="155"/>
      <c r="B1958" s="160"/>
      <c r="C1958" s="160"/>
    </row>
    <row r="1959" spans="1:3" x14ac:dyDescent="0.25">
      <c r="A1959" s="155"/>
      <c r="B1959" s="160"/>
      <c r="C1959" s="160"/>
    </row>
    <row r="1960" spans="1:3" x14ac:dyDescent="0.25">
      <c r="A1960" s="155"/>
      <c r="B1960" s="160"/>
      <c r="C1960" s="160"/>
    </row>
    <row r="1961" spans="1:3" x14ac:dyDescent="0.25">
      <c r="A1961" s="155"/>
      <c r="B1961" s="160"/>
      <c r="C1961" s="160"/>
    </row>
    <row r="1962" spans="1:3" x14ac:dyDescent="0.25">
      <c r="A1962" s="155"/>
      <c r="B1962" s="160"/>
      <c r="C1962" s="160"/>
    </row>
    <row r="1963" spans="1:3" x14ac:dyDescent="0.25">
      <c r="A1963" s="155"/>
      <c r="B1963" s="160"/>
      <c r="C1963" s="160"/>
    </row>
    <row r="1964" spans="1:3" x14ac:dyDescent="0.25">
      <c r="A1964" s="155"/>
      <c r="B1964" s="160"/>
      <c r="C1964" s="160"/>
    </row>
    <row r="1965" spans="1:3" x14ac:dyDescent="0.25">
      <c r="A1965" s="155"/>
      <c r="B1965" s="160"/>
      <c r="C1965" s="160"/>
    </row>
    <row r="1966" spans="1:3" x14ac:dyDescent="0.25">
      <c r="A1966" s="155"/>
      <c r="B1966" s="160"/>
      <c r="C1966" s="160"/>
    </row>
    <row r="1967" spans="1:3" x14ac:dyDescent="0.25">
      <c r="A1967" s="155"/>
      <c r="B1967" s="160"/>
      <c r="C1967" s="160"/>
    </row>
    <row r="1968" spans="1:3" x14ac:dyDescent="0.25">
      <c r="A1968" s="155"/>
      <c r="B1968" s="160"/>
      <c r="C1968" s="160"/>
    </row>
    <row r="1969" spans="1:3" x14ac:dyDescent="0.25">
      <c r="A1969" s="155"/>
      <c r="B1969" s="160"/>
      <c r="C1969" s="160"/>
    </row>
    <row r="1970" spans="1:3" x14ac:dyDescent="0.25">
      <c r="A1970" s="155"/>
      <c r="B1970" s="160"/>
      <c r="C1970" s="160"/>
    </row>
    <row r="1971" spans="1:3" x14ac:dyDescent="0.25">
      <c r="A1971" s="155"/>
      <c r="B1971" s="160"/>
      <c r="C1971" s="160"/>
    </row>
    <row r="1972" spans="1:3" x14ac:dyDescent="0.25">
      <c r="A1972" s="155"/>
      <c r="B1972" s="160"/>
      <c r="C1972" s="160"/>
    </row>
    <row r="1973" spans="1:3" x14ac:dyDescent="0.25">
      <c r="A1973" s="155"/>
      <c r="B1973" s="160"/>
      <c r="C1973" s="160"/>
    </row>
    <row r="1974" spans="1:3" x14ac:dyDescent="0.25">
      <c r="A1974" s="155"/>
      <c r="B1974" s="160"/>
      <c r="C1974" s="160"/>
    </row>
    <row r="1975" spans="1:3" x14ac:dyDescent="0.25">
      <c r="A1975" s="155"/>
      <c r="B1975" s="160"/>
      <c r="C1975" s="160"/>
    </row>
    <row r="1976" spans="1:3" x14ac:dyDescent="0.25">
      <c r="A1976" s="155"/>
      <c r="B1976" s="160"/>
      <c r="C1976" s="160"/>
    </row>
    <row r="1977" spans="1:3" x14ac:dyDescent="0.25">
      <c r="A1977" s="155"/>
      <c r="B1977" s="160"/>
      <c r="C1977" s="160"/>
    </row>
    <row r="1978" spans="1:3" x14ac:dyDescent="0.25">
      <c r="A1978" s="155"/>
      <c r="B1978" s="160"/>
      <c r="C1978" s="160"/>
    </row>
    <row r="1979" spans="1:3" x14ac:dyDescent="0.25">
      <c r="A1979" s="155"/>
      <c r="B1979" s="160"/>
      <c r="C1979" s="160"/>
    </row>
    <row r="1980" spans="1:3" x14ac:dyDescent="0.25">
      <c r="A1980" s="155"/>
      <c r="B1980" s="160"/>
      <c r="C1980" s="160"/>
    </row>
    <row r="1981" spans="1:3" x14ac:dyDescent="0.25">
      <c r="A1981" s="155"/>
      <c r="B1981" s="160"/>
      <c r="C1981" s="160"/>
    </row>
    <row r="1982" spans="1:3" x14ac:dyDescent="0.25">
      <c r="A1982" s="155"/>
      <c r="B1982" s="160"/>
      <c r="C1982" s="160"/>
    </row>
    <row r="1983" spans="1:3" x14ac:dyDescent="0.25">
      <c r="A1983" s="155"/>
      <c r="B1983" s="160"/>
      <c r="C1983" s="160"/>
    </row>
    <row r="1984" spans="1:3" x14ac:dyDescent="0.25">
      <c r="A1984" s="155"/>
      <c r="B1984" s="160"/>
      <c r="C1984" s="160"/>
    </row>
    <row r="1985" spans="1:3" x14ac:dyDescent="0.25">
      <c r="A1985" s="155"/>
      <c r="B1985" s="160"/>
      <c r="C1985" s="160"/>
    </row>
    <row r="1986" spans="1:3" x14ac:dyDescent="0.25">
      <c r="A1986" s="155"/>
      <c r="B1986" s="160"/>
      <c r="C1986" s="160"/>
    </row>
    <row r="1987" spans="1:3" x14ac:dyDescent="0.25">
      <c r="A1987" s="155"/>
      <c r="B1987" s="160"/>
      <c r="C1987" s="160"/>
    </row>
    <row r="1988" spans="1:3" x14ac:dyDescent="0.25">
      <c r="A1988" s="155"/>
      <c r="B1988" s="160"/>
      <c r="C1988" s="160"/>
    </row>
    <row r="1989" spans="1:3" x14ac:dyDescent="0.25">
      <c r="A1989" s="155"/>
      <c r="B1989" s="160"/>
      <c r="C1989" s="160"/>
    </row>
    <row r="1990" spans="1:3" x14ac:dyDescent="0.25">
      <c r="A1990" s="155"/>
      <c r="B1990" s="160"/>
      <c r="C1990" s="160"/>
    </row>
    <row r="1991" spans="1:3" x14ac:dyDescent="0.25">
      <c r="A1991" s="155"/>
      <c r="B1991" s="160"/>
      <c r="C1991" s="160"/>
    </row>
    <row r="1992" spans="1:3" x14ac:dyDescent="0.25">
      <c r="A1992" s="155"/>
      <c r="B1992" s="160"/>
      <c r="C1992" s="160"/>
    </row>
    <row r="1993" spans="1:3" x14ac:dyDescent="0.25">
      <c r="A1993" s="155"/>
      <c r="B1993" s="160"/>
      <c r="C1993" s="160"/>
    </row>
    <row r="1994" spans="1:3" x14ac:dyDescent="0.25">
      <c r="A1994" s="155"/>
      <c r="B1994" s="160"/>
      <c r="C1994" s="160"/>
    </row>
    <row r="1995" spans="1:3" x14ac:dyDescent="0.25">
      <c r="A1995" s="155"/>
      <c r="B1995" s="160"/>
      <c r="C1995" s="160"/>
    </row>
    <row r="1996" spans="1:3" x14ac:dyDescent="0.25">
      <c r="A1996" s="155"/>
      <c r="B1996" s="160"/>
      <c r="C1996" s="160"/>
    </row>
    <row r="1997" spans="1:3" x14ac:dyDescent="0.25">
      <c r="A1997" s="155"/>
      <c r="B1997" s="160"/>
      <c r="C1997" s="160"/>
    </row>
    <row r="1998" spans="1:3" x14ac:dyDescent="0.25">
      <c r="A1998" s="155"/>
      <c r="B1998" s="160"/>
      <c r="C1998" s="160"/>
    </row>
    <row r="1999" spans="1:3" x14ac:dyDescent="0.25">
      <c r="A1999" s="155"/>
      <c r="B1999" s="160"/>
      <c r="C1999" s="160"/>
    </row>
    <row r="2000" spans="1:3" x14ac:dyDescent="0.25">
      <c r="A2000" s="155"/>
      <c r="B2000" s="160"/>
      <c r="C2000" s="160"/>
    </row>
    <row r="2001" spans="1:3" x14ac:dyDescent="0.25">
      <c r="A2001" s="155"/>
      <c r="B2001" s="160"/>
      <c r="C2001" s="160"/>
    </row>
    <row r="2002" spans="1:3" x14ac:dyDescent="0.25">
      <c r="A2002" s="155"/>
      <c r="B2002" s="160"/>
      <c r="C2002" s="160"/>
    </row>
    <row r="2003" spans="1:3" x14ac:dyDescent="0.25">
      <c r="A2003" s="155"/>
      <c r="B2003" s="160"/>
      <c r="C2003" s="160"/>
    </row>
    <row r="2004" spans="1:3" x14ac:dyDescent="0.25">
      <c r="A2004" s="155"/>
      <c r="B2004" s="160"/>
      <c r="C2004" s="160"/>
    </row>
    <row r="2005" spans="1:3" x14ac:dyDescent="0.25">
      <c r="A2005" s="155"/>
      <c r="B2005" s="160"/>
      <c r="C2005" s="160"/>
    </row>
    <row r="2006" spans="1:3" x14ac:dyDescent="0.25">
      <c r="A2006" s="155"/>
      <c r="B2006" s="160"/>
      <c r="C2006" s="160"/>
    </row>
    <row r="2007" spans="1:3" x14ac:dyDescent="0.25">
      <c r="A2007" s="155"/>
      <c r="B2007" s="160"/>
      <c r="C2007" s="160"/>
    </row>
    <row r="2008" spans="1:3" x14ac:dyDescent="0.25">
      <c r="A2008" s="155"/>
      <c r="B2008" s="160"/>
      <c r="C2008" s="160"/>
    </row>
    <row r="2009" spans="1:3" x14ac:dyDescent="0.25">
      <c r="A2009" s="155"/>
      <c r="B2009" s="160"/>
      <c r="C2009" s="160"/>
    </row>
    <row r="2010" spans="1:3" x14ac:dyDescent="0.25">
      <c r="A2010" s="155"/>
      <c r="B2010" s="160"/>
      <c r="C2010" s="160"/>
    </row>
    <row r="2011" spans="1:3" x14ac:dyDescent="0.25">
      <c r="A2011" s="155"/>
      <c r="B2011" s="160"/>
      <c r="C2011" s="160"/>
    </row>
    <row r="2012" spans="1:3" x14ac:dyDescent="0.25">
      <c r="A2012" s="155"/>
      <c r="B2012" s="160"/>
      <c r="C2012" s="160"/>
    </row>
    <row r="2013" spans="1:3" x14ac:dyDescent="0.25">
      <c r="A2013" s="155"/>
      <c r="B2013" s="160"/>
      <c r="C2013" s="160"/>
    </row>
    <row r="2014" spans="1:3" x14ac:dyDescent="0.25">
      <c r="A2014" s="155"/>
      <c r="B2014" s="160"/>
      <c r="C2014" s="160"/>
    </row>
    <row r="2015" spans="1:3" x14ac:dyDescent="0.25">
      <c r="A2015" s="155"/>
      <c r="B2015" s="160"/>
      <c r="C2015" s="160"/>
    </row>
    <row r="2016" spans="1:3" x14ac:dyDescent="0.25">
      <c r="A2016" s="155"/>
      <c r="B2016" s="160"/>
      <c r="C2016" s="160"/>
    </row>
    <row r="2017" spans="1:3" x14ac:dyDescent="0.25">
      <c r="A2017" s="155"/>
      <c r="B2017" s="160"/>
      <c r="C2017" s="160"/>
    </row>
    <row r="2018" spans="1:3" x14ac:dyDescent="0.25">
      <c r="A2018" s="155"/>
      <c r="B2018" s="160"/>
      <c r="C2018" s="160"/>
    </row>
    <row r="2019" spans="1:3" x14ac:dyDescent="0.25">
      <c r="A2019" s="155"/>
      <c r="B2019" s="160"/>
      <c r="C2019" s="160"/>
    </row>
    <row r="2020" spans="1:3" x14ac:dyDescent="0.25">
      <c r="A2020" s="155"/>
      <c r="B2020" s="160"/>
      <c r="C2020" s="160"/>
    </row>
    <row r="2021" spans="1:3" x14ac:dyDescent="0.25">
      <c r="A2021" s="155"/>
      <c r="B2021" s="160"/>
      <c r="C2021" s="160"/>
    </row>
    <row r="2022" spans="1:3" x14ac:dyDescent="0.25">
      <c r="A2022" s="155"/>
      <c r="B2022" s="160"/>
      <c r="C2022" s="160"/>
    </row>
    <row r="2023" spans="1:3" x14ac:dyDescent="0.25">
      <c r="A2023" s="155"/>
      <c r="B2023" s="160"/>
      <c r="C2023" s="160"/>
    </row>
    <row r="2024" spans="1:3" x14ac:dyDescent="0.25">
      <c r="A2024" s="155"/>
      <c r="B2024" s="160"/>
      <c r="C2024" s="160"/>
    </row>
    <row r="2025" spans="1:3" x14ac:dyDescent="0.25">
      <c r="A2025" s="155"/>
      <c r="B2025" s="160"/>
      <c r="C2025" s="160"/>
    </row>
    <row r="2026" spans="1:3" x14ac:dyDescent="0.25">
      <c r="A2026" s="155"/>
      <c r="B2026" s="160"/>
      <c r="C2026" s="160"/>
    </row>
    <row r="2027" spans="1:3" x14ac:dyDescent="0.25">
      <c r="A2027" s="155"/>
      <c r="B2027" s="160"/>
      <c r="C2027" s="160"/>
    </row>
    <row r="2028" spans="1:3" x14ac:dyDescent="0.25">
      <c r="A2028" s="155"/>
      <c r="B2028" s="160"/>
      <c r="C2028" s="160"/>
    </row>
    <row r="2029" spans="1:3" x14ac:dyDescent="0.25">
      <c r="A2029" s="155"/>
      <c r="B2029" s="160"/>
      <c r="C2029" s="160"/>
    </row>
    <row r="2030" spans="1:3" x14ac:dyDescent="0.25">
      <c r="A2030" s="155"/>
      <c r="B2030" s="160"/>
      <c r="C2030" s="160"/>
    </row>
    <row r="2031" spans="1:3" x14ac:dyDescent="0.25">
      <c r="A2031" s="155"/>
      <c r="B2031" s="160"/>
      <c r="C2031" s="160"/>
    </row>
    <row r="2032" spans="1:3" x14ac:dyDescent="0.25">
      <c r="A2032" s="155"/>
      <c r="B2032" s="160"/>
      <c r="C2032" s="160"/>
    </row>
    <row r="2033" spans="1:3" x14ac:dyDescent="0.25">
      <c r="A2033" s="155"/>
      <c r="B2033" s="160"/>
      <c r="C2033" s="160"/>
    </row>
    <row r="2034" spans="1:3" x14ac:dyDescent="0.25">
      <c r="A2034" s="155"/>
      <c r="B2034" s="160"/>
      <c r="C2034" s="160"/>
    </row>
    <row r="2035" spans="1:3" x14ac:dyDescent="0.25">
      <c r="A2035" s="155"/>
      <c r="B2035" s="160"/>
      <c r="C2035" s="160"/>
    </row>
    <row r="2036" spans="1:3" x14ac:dyDescent="0.25">
      <c r="A2036" s="155"/>
      <c r="B2036" s="160"/>
      <c r="C2036" s="160"/>
    </row>
    <row r="2037" spans="1:3" x14ac:dyDescent="0.25">
      <c r="A2037" s="155"/>
      <c r="B2037" s="160"/>
      <c r="C2037" s="160"/>
    </row>
    <row r="2038" spans="1:3" x14ac:dyDescent="0.25">
      <c r="A2038" s="155"/>
      <c r="B2038" s="160"/>
      <c r="C2038" s="160"/>
    </row>
    <row r="2039" spans="1:3" x14ac:dyDescent="0.25">
      <c r="A2039" s="155"/>
      <c r="B2039" s="160"/>
      <c r="C2039" s="160"/>
    </row>
    <row r="2040" spans="1:3" x14ac:dyDescent="0.25">
      <c r="A2040" s="155"/>
      <c r="B2040" s="160"/>
      <c r="C2040" s="160"/>
    </row>
    <row r="2041" spans="1:3" x14ac:dyDescent="0.25">
      <c r="A2041" s="155"/>
      <c r="B2041" s="160"/>
      <c r="C2041" s="160"/>
    </row>
    <row r="2042" spans="1:3" x14ac:dyDescent="0.25">
      <c r="A2042" s="155"/>
      <c r="B2042" s="160"/>
      <c r="C2042" s="160"/>
    </row>
    <row r="2043" spans="1:3" x14ac:dyDescent="0.25">
      <c r="A2043" s="155"/>
      <c r="B2043" s="160"/>
      <c r="C2043" s="160"/>
    </row>
    <row r="2044" spans="1:3" x14ac:dyDescent="0.25">
      <c r="A2044" s="155"/>
      <c r="B2044" s="160"/>
      <c r="C2044" s="160"/>
    </row>
    <row r="2045" spans="1:3" x14ac:dyDescent="0.25">
      <c r="A2045" s="155"/>
      <c r="B2045" s="160"/>
      <c r="C2045" s="160"/>
    </row>
    <row r="2046" spans="1:3" x14ac:dyDescent="0.25">
      <c r="A2046" s="155"/>
      <c r="B2046" s="160"/>
      <c r="C2046" s="160"/>
    </row>
    <row r="2047" spans="1:3" x14ac:dyDescent="0.25">
      <c r="A2047" s="155"/>
      <c r="B2047" s="160"/>
      <c r="C2047" s="160"/>
    </row>
    <row r="2048" spans="1:3" x14ac:dyDescent="0.25">
      <c r="A2048" s="155"/>
      <c r="B2048" s="160"/>
      <c r="C2048" s="160"/>
    </row>
    <row r="2049" spans="1:3" x14ac:dyDescent="0.25">
      <c r="A2049" s="155"/>
      <c r="B2049" s="160"/>
      <c r="C2049" s="160"/>
    </row>
    <row r="2050" spans="1:3" x14ac:dyDescent="0.25">
      <c r="A2050" s="155"/>
      <c r="B2050" s="160"/>
      <c r="C2050" s="160"/>
    </row>
    <row r="2051" spans="1:3" x14ac:dyDescent="0.25">
      <c r="A2051" s="155"/>
      <c r="B2051" s="160"/>
      <c r="C2051" s="160"/>
    </row>
    <row r="2052" spans="1:3" x14ac:dyDescent="0.25">
      <c r="A2052" s="155"/>
      <c r="B2052" s="160"/>
      <c r="C2052" s="160"/>
    </row>
    <row r="2053" spans="1:3" x14ac:dyDescent="0.25">
      <c r="A2053" s="155"/>
      <c r="B2053" s="160"/>
      <c r="C2053" s="160"/>
    </row>
    <row r="2054" spans="1:3" x14ac:dyDescent="0.25">
      <c r="A2054" s="155"/>
      <c r="B2054" s="160"/>
      <c r="C2054" s="160"/>
    </row>
    <row r="2055" spans="1:3" x14ac:dyDescent="0.25">
      <c r="A2055" s="155"/>
      <c r="B2055" s="160"/>
      <c r="C2055" s="160"/>
    </row>
    <row r="2056" spans="1:3" x14ac:dyDescent="0.25">
      <c r="A2056" s="155"/>
      <c r="B2056" s="160"/>
      <c r="C2056" s="160"/>
    </row>
    <row r="2057" spans="1:3" x14ac:dyDescent="0.25">
      <c r="A2057" s="155"/>
      <c r="B2057" s="160"/>
      <c r="C2057" s="160"/>
    </row>
    <row r="2058" spans="1:3" x14ac:dyDescent="0.25">
      <c r="A2058" s="155"/>
      <c r="B2058" s="160"/>
      <c r="C2058" s="160"/>
    </row>
    <row r="2059" spans="1:3" x14ac:dyDescent="0.25">
      <c r="A2059" s="155"/>
      <c r="B2059" s="160"/>
      <c r="C2059" s="160"/>
    </row>
    <row r="2060" spans="1:3" x14ac:dyDescent="0.25">
      <c r="A2060" s="155"/>
      <c r="B2060" s="160"/>
      <c r="C2060" s="160"/>
    </row>
    <row r="2061" spans="1:3" x14ac:dyDescent="0.25">
      <c r="A2061" s="155"/>
      <c r="B2061" s="160"/>
      <c r="C2061" s="160"/>
    </row>
    <row r="2062" spans="1:3" x14ac:dyDescent="0.25">
      <c r="A2062" s="155"/>
      <c r="B2062" s="160"/>
      <c r="C2062" s="160"/>
    </row>
    <row r="2063" spans="1:3" x14ac:dyDescent="0.25">
      <c r="A2063" s="155"/>
      <c r="B2063" s="160"/>
      <c r="C2063" s="160"/>
    </row>
    <row r="2064" spans="1:3" x14ac:dyDescent="0.25">
      <c r="A2064" s="155"/>
      <c r="B2064" s="160"/>
      <c r="C2064" s="160"/>
    </row>
    <row r="2065" spans="1:3" x14ac:dyDescent="0.25">
      <c r="A2065" s="155"/>
      <c r="B2065" s="160"/>
      <c r="C2065" s="160"/>
    </row>
    <row r="2066" spans="1:3" x14ac:dyDescent="0.25">
      <c r="A2066" s="155"/>
      <c r="B2066" s="160"/>
      <c r="C2066" s="160"/>
    </row>
    <row r="2067" spans="1:3" x14ac:dyDescent="0.25">
      <c r="A2067" s="155"/>
      <c r="B2067" s="160"/>
      <c r="C2067" s="160"/>
    </row>
    <row r="2068" spans="1:3" x14ac:dyDescent="0.25">
      <c r="A2068" s="155"/>
      <c r="B2068" s="160"/>
      <c r="C2068" s="160"/>
    </row>
    <row r="2069" spans="1:3" x14ac:dyDescent="0.25">
      <c r="A2069" s="155"/>
      <c r="B2069" s="160"/>
      <c r="C2069" s="160"/>
    </row>
    <row r="2070" spans="1:3" x14ac:dyDescent="0.25">
      <c r="A2070" s="155"/>
      <c r="B2070" s="160"/>
      <c r="C2070" s="160"/>
    </row>
    <row r="2071" spans="1:3" x14ac:dyDescent="0.25">
      <c r="A2071" s="155"/>
      <c r="B2071" s="160"/>
      <c r="C2071" s="160"/>
    </row>
    <row r="2072" spans="1:3" x14ac:dyDescent="0.25">
      <c r="A2072" s="155"/>
      <c r="B2072" s="160"/>
      <c r="C2072" s="160"/>
    </row>
    <row r="2073" spans="1:3" x14ac:dyDescent="0.25">
      <c r="A2073" s="155"/>
      <c r="B2073" s="160"/>
      <c r="C2073" s="160"/>
    </row>
    <row r="2074" spans="1:3" x14ac:dyDescent="0.25">
      <c r="A2074" s="155"/>
      <c r="B2074" s="160"/>
      <c r="C2074" s="160"/>
    </row>
    <row r="2075" spans="1:3" x14ac:dyDescent="0.25">
      <c r="A2075" s="155"/>
      <c r="B2075" s="160"/>
      <c r="C2075" s="160"/>
    </row>
    <row r="2076" spans="1:3" x14ac:dyDescent="0.25">
      <c r="A2076" s="155"/>
      <c r="B2076" s="160"/>
      <c r="C2076" s="160"/>
    </row>
    <row r="2077" spans="1:3" x14ac:dyDescent="0.25">
      <c r="A2077" s="155"/>
      <c r="B2077" s="160"/>
      <c r="C2077" s="160"/>
    </row>
    <row r="2078" spans="1:3" x14ac:dyDescent="0.25">
      <c r="A2078" s="155"/>
      <c r="B2078" s="160"/>
      <c r="C2078" s="160"/>
    </row>
    <row r="2079" spans="1:3" x14ac:dyDescent="0.25">
      <c r="A2079" s="155"/>
      <c r="B2079" s="160"/>
      <c r="C2079" s="160"/>
    </row>
    <row r="2080" spans="1:3" x14ac:dyDescent="0.25">
      <c r="A2080" s="155"/>
      <c r="B2080" s="160"/>
      <c r="C2080" s="160"/>
    </row>
    <row r="2081" spans="1:3" x14ac:dyDescent="0.25">
      <c r="A2081" s="155"/>
      <c r="B2081" s="160"/>
      <c r="C2081" s="160"/>
    </row>
    <row r="2082" spans="1:3" x14ac:dyDescent="0.25">
      <c r="A2082" s="155"/>
      <c r="B2082" s="160"/>
      <c r="C2082" s="160"/>
    </row>
    <row r="2083" spans="1:3" x14ac:dyDescent="0.25">
      <c r="A2083" s="155"/>
      <c r="B2083" s="160"/>
      <c r="C2083" s="160"/>
    </row>
    <row r="2084" spans="1:3" x14ac:dyDescent="0.25">
      <c r="A2084" s="155"/>
      <c r="B2084" s="160"/>
      <c r="C2084" s="160"/>
    </row>
    <row r="2085" spans="1:3" x14ac:dyDescent="0.25">
      <c r="A2085" s="155"/>
      <c r="B2085" s="160"/>
      <c r="C2085" s="160"/>
    </row>
    <row r="2086" spans="1:3" x14ac:dyDescent="0.25">
      <c r="A2086" s="155"/>
      <c r="B2086" s="160"/>
      <c r="C2086" s="160"/>
    </row>
    <row r="2087" spans="1:3" x14ac:dyDescent="0.25">
      <c r="A2087" s="155"/>
      <c r="B2087" s="160"/>
      <c r="C2087" s="160"/>
    </row>
    <row r="2088" spans="1:3" x14ac:dyDescent="0.25">
      <c r="A2088" s="155"/>
      <c r="B2088" s="160"/>
      <c r="C2088" s="160"/>
    </row>
    <row r="2089" spans="1:3" x14ac:dyDescent="0.25">
      <c r="A2089" s="155"/>
      <c r="B2089" s="160"/>
      <c r="C2089" s="160"/>
    </row>
    <row r="2090" spans="1:3" x14ac:dyDescent="0.25">
      <c r="A2090" s="155"/>
      <c r="B2090" s="160"/>
      <c r="C2090" s="160"/>
    </row>
    <row r="2091" spans="1:3" x14ac:dyDescent="0.25">
      <c r="A2091" s="155"/>
      <c r="B2091" s="160"/>
      <c r="C2091" s="160"/>
    </row>
    <row r="2092" spans="1:3" x14ac:dyDescent="0.25">
      <c r="A2092" s="155"/>
      <c r="B2092" s="160"/>
      <c r="C2092" s="160"/>
    </row>
    <row r="2093" spans="1:3" x14ac:dyDescent="0.25">
      <c r="A2093" s="155"/>
      <c r="B2093" s="160"/>
      <c r="C2093" s="160"/>
    </row>
    <row r="2094" spans="1:3" x14ac:dyDescent="0.25">
      <c r="A2094" s="155"/>
      <c r="B2094" s="160"/>
      <c r="C2094" s="160"/>
    </row>
    <row r="2095" spans="1:3" x14ac:dyDescent="0.25">
      <c r="A2095" s="155"/>
      <c r="B2095" s="160"/>
      <c r="C2095" s="160"/>
    </row>
    <row r="2096" spans="1:3" x14ac:dyDescent="0.25">
      <c r="A2096" s="155"/>
      <c r="B2096" s="160"/>
      <c r="C2096" s="160"/>
    </row>
    <row r="2097" spans="1:3" x14ac:dyDescent="0.25">
      <c r="A2097" s="155"/>
      <c r="B2097" s="160"/>
      <c r="C2097" s="160"/>
    </row>
    <row r="2098" spans="1:3" x14ac:dyDescent="0.25">
      <c r="A2098" s="155"/>
      <c r="B2098" s="160"/>
      <c r="C2098" s="160"/>
    </row>
    <row r="2099" spans="1:3" x14ac:dyDescent="0.25">
      <c r="A2099" s="155"/>
      <c r="B2099" s="160"/>
      <c r="C2099" s="160"/>
    </row>
    <row r="2100" spans="1:3" x14ac:dyDescent="0.25">
      <c r="A2100" s="155"/>
      <c r="B2100" s="160"/>
      <c r="C2100" s="160"/>
    </row>
    <row r="2101" spans="1:3" x14ac:dyDescent="0.25">
      <c r="A2101" s="155"/>
      <c r="B2101" s="160"/>
      <c r="C2101" s="160"/>
    </row>
    <row r="2102" spans="1:3" x14ac:dyDescent="0.25">
      <c r="A2102" s="155"/>
      <c r="B2102" s="160"/>
      <c r="C2102" s="160"/>
    </row>
    <row r="2103" spans="1:3" x14ac:dyDescent="0.25">
      <c r="A2103" s="155"/>
      <c r="B2103" s="160"/>
      <c r="C2103" s="160"/>
    </row>
    <row r="2104" spans="1:3" x14ac:dyDescent="0.25">
      <c r="A2104" s="155"/>
      <c r="B2104" s="160"/>
      <c r="C2104" s="160"/>
    </row>
    <row r="2105" spans="1:3" x14ac:dyDescent="0.25">
      <c r="A2105" s="155"/>
      <c r="B2105" s="160"/>
      <c r="C2105" s="160"/>
    </row>
    <row r="2106" spans="1:3" x14ac:dyDescent="0.25">
      <c r="A2106" s="155"/>
      <c r="B2106" s="160"/>
      <c r="C2106" s="160"/>
    </row>
    <row r="2107" spans="1:3" x14ac:dyDescent="0.25">
      <c r="A2107" s="155"/>
      <c r="B2107" s="160"/>
      <c r="C2107" s="160"/>
    </row>
    <row r="2108" spans="1:3" x14ac:dyDescent="0.25">
      <c r="A2108" s="155"/>
      <c r="B2108" s="160"/>
      <c r="C2108" s="160"/>
    </row>
    <row r="2109" spans="1:3" x14ac:dyDescent="0.25">
      <c r="A2109" s="155"/>
      <c r="B2109" s="160"/>
      <c r="C2109" s="160"/>
    </row>
    <row r="2110" spans="1:3" x14ac:dyDescent="0.25">
      <c r="A2110" s="155"/>
      <c r="B2110" s="160"/>
      <c r="C2110" s="160"/>
    </row>
    <row r="2111" spans="1:3" x14ac:dyDescent="0.25">
      <c r="A2111" s="155"/>
      <c r="B2111" s="160"/>
      <c r="C2111" s="160"/>
    </row>
    <row r="2112" spans="1:3" x14ac:dyDescent="0.25">
      <c r="A2112" s="155"/>
      <c r="B2112" s="160"/>
      <c r="C2112" s="160"/>
    </row>
    <row r="2113" spans="1:3" x14ac:dyDescent="0.25">
      <c r="A2113" s="155"/>
      <c r="B2113" s="160"/>
      <c r="C2113" s="160"/>
    </row>
    <row r="2114" spans="1:3" x14ac:dyDescent="0.25">
      <c r="A2114" s="155"/>
      <c r="B2114" s="160"/>
      <c r="C2114" s="160"/>
    </row>
    <row r="2115" spans="1:3" x14ac:dyDescent="0.25">
      <c r="A2115" s="155"/>
      <c r="B2115" s="160"/>
      <c r="C2115" s="160"/>
    </row>
    <row r="2116" spans="1:3" x14ac:dyDescent="0.25">
      <c r="A2116" s="155"/>
      <c r="B2116" s="160"/>
      <c r="C2116" s="160"/>
    </row>
    <row r="2117" spans="1:3" x14ac:dyDescent="0.25">
      <c r="A2117" s="155"/>
      <c r="B2117" s="160"/>
      <c r="C2117" s="160"/>
    </row>
    <row r="2118" spans="1:3" x14ac:dyDescent="0.25">
      <c r="A2118" s="155"/>
      <c r="B2118" s="160"/>
      <c r="C2118" s="160"/>
    </row>
    <row r="2119" spans="1:3" x14ac:dyDescent="0.25">
      <c r="A2119" s="155"/>
      <c r="B2119" s="160"/>
      <c r="C2119" s="160"/>
    </row>
    <row r="2120" spans="1:3" x14ac:dyDescent="0.25">
      <c r="A2120" s="155"/>
      <c r="B2120" s="160"/>
      <c r="C2120" s="160"/>
    </row>
    <row r="2121" spans="1:3" x14ac:dyDescent="0.25">
      <c r="A2121" s="155"/>
      <c r="B2121" s="160"/>
      <c r="C2121" s="160"/>
    </row>
    <row r="2122" spans="1:3" x14ac:dyDescent="0.25">
      <c r="A2122" s="155"/>
      <c r="B2122" s="160"/>
      <c r="C2122" s="160"/>
    </row>
    <row r="2123" spans="1:3" x14ac:dyDescent="0.25">
      <c r="A2123" s="155"/>
      <c r="B2123" s="160"/>
      <c r="C2123" s="160"/>
    </row>
    <row r="2124" spans="1:3" x14ac:dyDescent="0.25">
      <c r="A2124" s="155"/>
      <c r="B2124" s="160"/>
      <c r="C2124" s="160"/>
    </row>
    <row r="2125" spans="1:3" x14ac:dyDescent="0.25">
      <c r="A2125" s="155"/>
      <c r="B2125" s="160"/>
      <c r="C2125" s="160"/>
    </row>
    <row r="2126" spans="1:3" x14ac:dyDescent="0.25">
      <c r="A2126" s="155"/>
      <c r="B2126" s="160"/>
      <c r="C2126" s="160"/>
    </row>
    <row r="2127" spans="1:3" x14ac:dyDescent="0.25">
      <c r="A2127" s="155"/>
      <c r="B2127" s="160"/>
      <c r="C2127" s="160"/>
    </row>
    <row r="2128" spans="1:3" x14ac:dyDescent="0.25">
      <c r="A2128" s="155"/>
      <c r="B2128" s="160"/>
      <c r="C2128" s="160"/>
    </row>
    <row r="2129" spans="1:3" x14ac:dyDescent="0.25">
      <c r="A2129" s="155"/>
      <c r="B2129" s="160"/>
      <c r="C2129" s="160"/>
    </row>
    <row r="2130" spans="1:3" x14ac:dyDescent="0.25">
      <c r="A2130" s="155"/>
      <c r="B2130" s="160"/>
      <c r="C2130" s="160"/>
    </row>
    <row r="2131" spans="1:3" x14ac:dyDescent="0.25">
      <c r="A2131" s="155"/>
      <c r="B2131" s="160"/>
      <c r="C2131" s="160"/>
    </row>
    <row r="2132" spans="1:3" x14ac:dyDescent="0.25">
      <c r="A2132" s="155"/>
      <c r="B2132" s="160"/>
      <c r="C2132" s="160"/>
    </row>
    <row r="2133" spans="1:3" x14ac:dyDescent="0.25">
      <c r="A2133" s="155"/>
      <c r="B2133" s="160"/>
      <c r="C2133" s="160"/>
    </row>
    <row r="2134" spans="1:3" x14ac:dyDescent="0.25">
      <c r="A2134" s="155"/>
      <c r="B2134" s="160"/>
      <c r="C2134" s="160"/>
    </row>
    <row r="2135" spans="1:3" x14ac:dyDescent="0.25">
      <c r="A2135" s="155"/>
      <c r="B2135" s="160"/>
      <c r="C2135" s="160"/>
    </row>
    <row r="2136" spans="1:3" x14ac:dyDescent="0.25">
      <c r="A2136" s="155"/>
      <c r="B2136" s="160"/>
      <c r="C2136" s="160"/>
    </row>
    <row r="2137" spans="1:3" x14ac:dyDescent="0.25">
      <c r="A2137" s="155"/>
      <c r="B2137" s="160"/>
      <c r="C2137" s="160"/>
    </row>
    <row r="2138" spans="1:3" x14ac:dyDescent="0.25">
      <c r="A2138" s="155"/>
      <c r="B2138" s="160"/>
      <c r="C2138" s="160"/>
    </row>
    <row r="2139" spans="1:3" x14ac:dyDescent="0.25">
      <c r="A2139" s="155"/>
      <c r="B2139" s="160"/>
      <c r="C2139" s="160"/>
    </row>
    <row r="2140" spans="1:3" x14ac:dyDescent="0.25">
      <c r="A2140" s="155"/>
      <c r="B2140" s="160"/>
      <c r="C2140" s="160"/>
    </row>
    <row r="2141" spans="1:3" x14ac:dyDescent="0.25">
      <c r="A2141" s="155"/>
      <c r="B2141" s="160"/>
      <c r="C2141" s="160"/>
    </row>
    <row r="2142" spans="1:3" x14ac:dyDescent="0.25">
      <c r="A2142" s="155"/>
      <c r="B2142" s="160"/>
      <c r="C2142" s="160"/>
    </row>
    <row r="2143" spans="1:3" x14ac:dyDescent="0.25">
      <c r="A2143" s="155"/>
      <c r="B2143" s="160"/>
      <c r="C2143" s="160"/>
    </row>
    <row r="2144" spans="1:3" x14ac:dyDescent="0.25">
      <c r="A2144" s="155"/>
      <c r="B2144" s="160"/>
      <c r="C2144" s="160"/>
    </row>
    <row r="2145" spans="1:3" x14ac:dyDescent="0.25">
      <c r="A2145" s="155"/>
      <c r="B2145" s="160"/>
      <c r="C2145" s="160"/>
    </row>
    <row r="2146" spans="1:3" x14ac:dyDescent="0.25">
      <c r="A2146" s="155"/>
      <c r="B2146" s="160"/>
      <c r="C2146" s="160"/>
    </row>
    <row r="2147" spans="1:3" x14ac:dyDescent="0.25">
      <c r="A2147" s="155"/>
      <c r="B2147" s="160"/>
      <c r="C2147" s="160"/>
    </row>
    <row r="2148" spans="1:3" x14ac:dyDescent="0.25">
      <c r="A2148" s="155"/>
      <c r="B2148" s="160"/>
      <c r="C2148" s="160"/>
    </row>
    <row r="2149" spans="1:3" x14ac:dyDescent="0.25">
      <c r="A2149" s="155"/>
      <c r="B2149" s="160"/>
      <c r="C2149" s="160"/>
    </row>
    <row r="2150" spans="1:3" x14ac:dyDescent="0.25">
      <c r="A2150" s="155"/>
      <c r="B2150" s="160"/>
      <c r="C2150" s="160"/>
    </row>
    <row r="2151" spans="1:3" x14ac:dyDescent="0.25">
      <c r="A2151" s="155"/>
      <c r="B2151" s="160"/>
      <c r="C2151" s="160"/>
    </row>
    <row r="2152" spans="1:3" x14ac:dyDescent="0.25">
      <c r="A2152" s="155"/>
      <c r="B2152" s="160"/>
      <c r="C2152" s="160"/>
    </row>
    <row r="2153" spans="1:3" x14ac:dyDescent="0.25">
      <c r="A2153" s="155"/>
      <c r="B2153" s="160"/>
      <c r="C2153" s="160"/>
    </row>
    <row r="2154" spans="1:3" x14ac:dyDescent="0.25">
      <c r="A2154" s="155"/>
      <c r="B2154" s="160"/>
      <c r="C2154" s="160"/>
    </row>
    <row r="2155" spans="1:3" x14ac:dyDescent="0.25">
      <c r="A2155" s="155"/>
      <c r="B2155" s="160"/>
      <c r="C2155" s="160"/>
    </row>
    <row r="2156" spans="1:3" x14ac:dyDescent="0.25">
      <c r="A2156" s="155"/>
      <c r="B2156" s="160"/>
      <c r="C2156" s="160"/>
    </row>
    <row r="2157" spans="1:3" x14ac:dyDescent="0.25">
      <c r="A2157" s="155"/>
      <c r="B2157" s="160"/>
      <c r="C2157" s="160"/>
    </row>
    <row r="2158" spans="1:3" x14ac:dyDescent="0.25">
      <c r="A2158" s="155"/>
      <c r="B2158" s="160"/>
      <c r="C2158" s="160"/>
    </row>
    <row r="2159" spans="1:3" x14ac:dyDescent="0.25">
      <c r="A2159" s="155"/>
      <c r="B2159" s="160"/>
      <c r="C2159" s="160"/>
    </row>
    <row r="2160" spans="1:3" x14ac:dyDescent="0.25">
      <c r="A2160" s="155"/>
      <c r="B2160" s="160"/>
      <c r="C2160" s="160"/>
    </row>
    <row r="2161" spans="1:3" x14ac:dyDescent="0.25">
      <c r="A2161" s="155"/>
      <c r="B2161" s="160"/>
      <c r="C2161" s="160"/>
    </row>
    <row r="2162" spans="1:3" x14ac:dyDescent="0.25">
      <c r="A2162" s="155"/>
      <c r="B2162" s="160"/>
      <c r="C2162" s="160"/>
    </row>
    <row r="2163" spans="1:3" x14ac:dyDescent="0.25">
      <c r="A2163" s="155"/>
      <c r="B2163" s="160"/>
      <c r="C2163" s="160"/>
    </row>
    <row r="2164" spans="1:3" x14ac:dyDescent="0.25">
      <c r="A2164" s="155"/>
      <c r="B2164" s="160"/>
      <c r="C2164" s="160"/>
    </row>
    <row r="2165" spans="1:3" x14ac:dyDescent="0.25">
      <c r="A2165" s="155"/>
      <c r="B2165" s="160"/>
      <c r="C2165" s="160"/>
    </row>
    <row r="2166" spans="1:3" x14ac:dyDescent="0.25">
      <c r="A2166" s="155"/>
      <c r="B2166" s="160"/>
      <c r="C2166" s="160"/>
    </row>
    <row r="2167" spans="1:3" x14ac:dyDescent="0.25">
      <c r="A2167" s="155"/>
      <c r="B2167" s="160"/>
      <c r="C2167" s="160"/>
    </row>
    <row r="2168" spans="1:3" x14ac:dyDescent="0.25">
      <c r="A2168" s="155"/>
      <c r="B2168" s="160"/>
      <c r="C2168" s="160"/>
    </row>
    <row r="2169" spans="1:3" x14ac:dyDescent="0.25">
      <c r="A2169" s="155"/>
      <c r="B2169" s="160"/>
      <c r="C2169" s="160"/>
    </row>
    <row r="2170" spans="1:3" x14ac:dyDescent="0.25">
      <c r="A2170" s="155"/>
      <c r="B2170" s="160"/>
      <c r="C2170" s="160"/>
    </row>
    <row r="2171" spans="1:3" x14ac:dyDescent="0.25">
      <c r="A2171" s="155"/>
      <c r="B2171" s="160"/>
      <c r="C2171" s="160"/>
    </row>
    <row r="2172" spans="1:3" x14ac:dyDescent="0.25">
      <c r="A2172" s="155"/>
      <c r="B2172" s="160"/>
      <c r="C2172" s="160"/>
    </row>
    <row r="2173" spans="1:3" x14ac:dyDescent="0.25">
      <c r="A2173" s="155"/>
      <c r="B2173" s="160"/>
      <c r="C2173" s="160"/>
    </row>
    <row r="2174" spans="1:3" x14ac:dyDescent="0.25">
      <c r="A2174" s="155"/>
      <c r="B2174" s="160"/>
      <c r="C2174" s="160"/>
    </row>
    <row r="2175" spans="1:3" x14ac:dyDescent="0.25">
      <c r="A2175" s="155"/>
      <c r="B2175" s="160"/>
      <c r="C2175" s="160"/>
    </row>
    <row r="2176" spans="1:3" x14ac:dyDescent="0.25">
      <c r="A2176" s="155"/>
      <c r="B2176" s="160"/>
      <c r="C2176" s="160"/>
    </row>
    <row r="2177" spans="1:3" x14ac:dyDescent="0.25">
      <c r="A2177" s="155"/>
      <c r="B2177" s="160"/>
      <c r="C2177" s="160"/>
    </row>
    <row r="2178" spans="1:3" x14ac:dyDescent="0.25">
      <c r="A2178" s="155"/>
      <c r="B2178" s="160"/>
      <c r="C2178" s="160"/>
    </row>
    <row r="2179" spans="1:3" x14ac:dyDescent="0.25">
      <c r="A2179" s="155"/>
      <c r="B2179" s="160"/>
      <c r="C2179" s="160"/>
    </row>
    <row r="2180" spans="1:3" x14ac:dyDescent="0.25">
      <c r="A2180" s="155"/>
      <c r="B2180" s="160"/>
      <c r="C2180" s="160"/>
    </row>
    <row r="2181" spans="1:3" x14ac:dyDescent="0.25">
      <c r="A2181" s="155"/>
      <c r="B2181" s="160"/>
      <c r="C2181" s="160"/>
    </row>
    <row r="2182" spans="1:3" x14ac:dyDescent="0.25">
      <c r="A2182" s="155"/>
      <c r="B2182" s="160"/>
      <c r="C2182" s="160"/>
    </row>
    <row r="2183" spans="1:3" x14ac:dyDescent="0.25">
      <c r="A2183" s="155"/>
      <c r="B2183" s="160"/>
      <c r="C2183" s="160"/>
    </row>
    <row r="2184" spans="1:3" x14ac:dyDescent="0.25">
      <c r="A2184" s="155"/>
      <c r="B2184" s="160"/>
      <c r="C2184" s="160"/>
    </row>
    <row r="2185" spans="1:3" x14ac:dyDescent="0.25">
      <c r="A2185" s="155"/>
      <c r="B2185" s="160"/>
      <c r="C2185" s="160"/>
    </row>
    <row r="2186" spans="1:3" x14ac:dyDescent="0.25">
      <c r="A2186" s="155"/>
      <c r="B2186" s="160"/>
      <c r="C2186" s="160"/>
    </row>
    <row r="2187" spans="1:3" x14ac:dyDescent="0.25">
      <c r="A2187" s="155"/>
      <c r="B2187" s="160"/>
      <c r="C2187" s="160"/>
    </row>
    <row r="2188" spans="1:3" x14ac:dyDescent="0.25">
      <c r="A2188" s="155"/>
      <c r="B2188" s="160"/>
      <c r="C2188" s="160"/>
    </row>
    <row r="2189" spans="1:3" x14ac:dyDescent="0.25">
      <c r="A2189" s="155"/>
      <c r="B2189" s="160"/>
      <c r="C2189" s="160"/>
    </row>
    <row r="2190" spans="1:3" x14ac:dyDescent="0.25">
      <c r="A2190" s="155"/>
      <c r="B2190" s="160"/>
      <c r="C2190" s="160"/>
    </row>
    <row r="2191" spans="1:3" x14ac:dyDescent="0.25">
      <c r="A2191" s="155"/>
      <c r="B2191" s="160"/>
      <c r="C2191" s="160"/>
    </row>
    <row r="2192" spans="1:3" x14ac:dyDescent="0.25">
      <c r="A2192" s="155"/>
      <c r="B2192" s="160"/>
      <c r="C2192" s="160"/>
    </row>
    <row r="2193" spans="1:3" x14ac:dyDescent="0.25">
      <c r="A2193" s="155"/>
      <c r="B2193" s="160"/>
      <c r="C2193" s="160"/>
    </row>
    <row r="2194" spans="1:3" x14ac:dyDescent="0.25">
      <c r="A2194" s="155"/>
      <c r="B2194" s="160"/>
      <c r="C2194" s="160"/>
    </row>
    <row r="2195" spans="1:3" x14ac:dyDescent="0.25">
      <c r="A2195" s="155"/>
      <c r="B2195" s="160"/>
      <c r="C2195" s="160"/>
    </row>
    <row r="2196" spans="1:3" x14ac:dyDescent="0.25">
      <c r="A2196" s="155"/>
      <c r="B2196" s="160"/>
      <c r="C2196" s="160"/>
    </row>
    <row r="2197" spans="1:3" x14ac:dyDescent="0.25">
      <c r="A2197" s="155"/>
      <c r="B2197" s="160"/>
      <c r="C2197" s="160"/>
    </row>
    <row r="2198" spans="1:3" x14ac:dyDescent="0.25">
      <c r="A2198" s="155"/>
      <c r="B2198" s="160"/>
      <c r="C2198" s="160"/>
    </row>
    <row r="2199" spans="1:3" x14ac:dyDescent="0.25">
      <c r="A2199" s="155"/>
      <c r="B2199" s="160"/>
      <c r="C2199" s="160"/>
    </row>
    <row r="2200" spans="1:3" x14ac:dyDescent="0.25">
      <c r="A2200" s="155"/>
      <c r="B2200" s="160"/>
      <c r="C2200" s="160"/>
    </row>
    <row r="2201" spans="1:3" x14ac:dyDescent="0.25">
      <c r="A2201" s="155"/>
      <c r="B2201" s="160"/>
      <c r="C2201" s="160"/>
    </row>
    <row r="2202" spans="1:3" x14ac:dyDescent="0.25">
      <c r="A2202" s="155"/>
      <c r="B2202" s="160"/>
      <c r="C2202" s="160"/>
    </row>
    <row r="2203" spans="1:3" x14ac:dyDescent="0.25">
      <c r="A2203" s="155"/>
      <c r="B2203" s="160"/>
      <c r="C2203" s="160"/>
    </row>
    <row r="2204" spans="1:3" x14ac:dyDescent="0.25">
      <c r="A2204" s="155"/>
      <c r="B2204" s="160"/>
      <c r="C2204" s="160"/>
    </row>
    <row r="2205" spans="1:3" x14ac:dyDescent="0.25">
      <c r="A2205" s="155"/>
      <c r="B2205" s="160"/>
      <c r="C2205" s="160"/>
    </row>
    <row r="2206" spans="1:3" x14ac:dyDescent="0.25">
      <c r="A2206" s="155"/>
      <c r="B2206" s="160"/>
      <c r="C2206" s="160"/>
    </row>
    <row r="2207" spans="1:3" x14ac:dyDescent="0.25">
      <c r="A2207" s="155"/>
      <c r="B2207" s="160"/>
      <c r="C2207" s="160"/>
    </row>
    <row r="2208" spans="1:3" x14ac:dyDescent="0.25">
      <c r="A2208" s="155"/>
      <c r="B2208" s="160"/>
      <c r="C2208" s="160"/>
    </row>
    <row r="2209" spans="1:3" x14ac:dyDescent="0.25">
      <c r="A2209" s="155"/>
      <c r="B2209" s="160"/>
      <c r="C2209" s="160"/>
    </row>
    <row r="2210" spans="1:3" x14ac:dyDescent="0.25">
      <c r="A2210" s="155"/>
      <c r="B2210" s="160"/>
      <c r="C2210" s="160"/>
    </row>
    <row r="2211" spans="1:3" x14ac:dyDescent="0.25">
      <c r="A2211" s="155"/>
      <c r="B2211" s="160"/>
      <c r="C2211" s="160"/>
    </row>
    <row r="2212" spans="1:3" x14ac:dyDescent="0.25">
      <c r="A2212" s="155"/>
      <c r="B2212" s="160"/>
      <c r="C2212" s="160"/>
    </row>
    <row r="2213" spans="1:3" x14ac:dyDescent="0.25">
      <c r="A2213" s="155"/>
      <c r="B2213" s="160"/>
      <c r="C2213" s="160"/>
    </row>
    <row r="2214" spans="1:3" x14ac:dyDescent="0.25">
      <c r="A2214" s="155"/>
      <c r="B2214" s="160"/>
      <c r="C2214" s="160"/>
    </row>
    <row r="2215" spans="1:3" x14ac:dyDescent="0.25">
      <c r="A2215" s="155"/>
      <c r="B2215" s="160"/>
      <c r="C2215" s="160"/>
    </row>
    <row r="2216" spans="1:3" x14ac:dyDescent="0.25">
      <c r="A2216" s="155"/>
      <c r="B2216" s="160"/>
      <c r="C2216" s="160"/>
    </row>
    <row r="2217" spans="1:3" x14ac:dyDescent="0.25">
      <c r="A2217" s="155"/>
      <c r="B2217" s="160"/>
      <c r="C2217" s="160"/>
    </row>
    <row r="2218" spans="1:3" x14ac:dyDescent="0.25">
      <c r="A2218" s="155"/>
      <c r="B2218" s="160"/>
      <c r="C2218" s="160"/>
    </row>
    <row r="2219" spans="1:3" x14ac:dyDescent="0.25">
      <c r="A2219" s="155"/>
      <c r="B2219" s="160"/>
      <c r="C2219" s="160"/>
    </row>
    <row r="2220" spans="1:3" x14ac:dyDescent="0.25">
      <c r="A2220" s="155"/>
      <c r="B2220" s="160"/>
      <c r="C2220" s="160"/>
    </row>
    <row r="2221" spans="1:3" x14ac:dyDescent="0.25">
      <c r="A2221" s="155"/>
      <c r="B2221" s="160"/>
      <c r="C2221" s="160"/>
    </row>
    <row r="2222" spans="1:3" x14ac:dyDescent="0.25">
      <c r="A2222" s="155"/>
      <c r="B2222" s="160"/>
      <c r="C2222" s="160"/>
    </row>
    <row r="2223" spans="1:3" x14ac:dyDescent="0.25">
      <c r="A2223" s="155"/>
      <c r="B2223" s="160"/>
      <c r="C2223" s="160"/>
    </row>
    <row r="2224" spans="1:3" x14ac:dyDescent="0.25">
      <c r="A2224" s="155"/>
      <c r="B2224" s="160"/>
      <c r="C2224" s="160"/>
    </row>
    <row r="2225" spans="1:3" x14ac:dyDescent="0.25">
      <c r="A2225" s="155"/>
      <c r="B2225" s="160"/>
      <c r="C2225" s="160"/>
    </row>
    <row r="2226" spans="1:3" x14ac:dyDescent="0.25">
      <c r="A2226" s="155"/>
      <c r="B2226" s="160"/>
      <c r="C2226" s="160"/>
    </row>
    <row r="2227" spans="1:3" x14ac:dyDescent="0.25">
      <c r="A2227" s="155"/>
      <c r="B2227" s="160"/>
      <c r="C2227" s="160"/>
    </row>
    <row r="2228" spans="1:3" x14ac:dyDescent="0.25">
      <c r="A2228" s="155"/>
      <c r="B2228" s="160"/>
      <c r="C2228" s="160"/>
    </row>
    <row r="2229" spans="1:3" x14ac:dyDescent="0.25">
      <c r="A2229" s="155"/>
      <c r="B2229" s="160"/>
      <c r="C2229" s="160"/>
    </row>
    <row r="2230" spans="1:3" x14ac:dyDescent="0.25">
      <c r="A2230" s="155"/>
      <c r="B2230" s="160"/>
      <c r="C2230" s="160"/>
    </row>
    <row r="2231" spans="1:3" x14ac:dyDescent="0.25">
      <c r="A2231" s="155"/>
      <c r="B2231" s="160"/>
      <c r="C2231" s="160"/>
    </row>
    <row r="2232" spans="1:3" x14ac:dyDescent="0.25">
      <c r="A2232" s="155"/>
      <c r="B2232" s="160"/>
      <c r="C2232" s="160"/>
    </row>
    <row r="2233" spans="1:3" x14ac:dyDescent="0.25">
      <c r="A2233" s="155"/>
      <c r="B2233" s="160"/>
      <c r="C2233" s="160"/>
    </row>
    <row r="2234" spans="1:3" x14ac:dyDescent="0.25">
      <c r="A2234" s="155"/>
      <c r="B2234" s="160"/>
      <c r="C2234" s="160"/>
    </row>
    <row r="2235" spans="1:3" x14ac:dyDescent="0.25">
      <c r="A2235" s="155"/>
      <c r="B2235" s="160"/>
      <c r="C2235" s="160"/>
    </row>
    <row r="2236" spans="1:3" x14ac:dyDescent="0.25">
      <c r="A2236" s="155"/>
      <c r="B2236" s="160"/>
      <c r="C2236" s="160"/>
    </row>
    <row r="2237" spans="1:3" x14ac:dyDescent="0.25">
      <c r="A2237" s="155"/>
      <c r="B2237" s="160"/>
      <c r="C2237" s="160"/>
    </row>
    <row r="2238" spans="1:3" x14ac:dyDescent="0.25">
      <c r="A2238" s="155"/>
      <c r="B2238" s="160"/>
      <c r="C2238" s="160"/>
    </row>
    <row r="2239" spans="1:3" x14ac:dyDescent="0.25">
      <c r="A2239" s="155"/>
      <c r="B2239" s="160"/>
      <c r="C2239" s="160"/>
    </row>
    <row r="2240" spans="1:3" x14ac:dyDescent="0.25">
      <c r="A2240" s="155"/>
      <c r="B2240" s="160"/>
      <c r="C2240" s="160"/>
    </row>
    <row r="2241" spans="1:3" x14ac:dyDescent="0.25">
      <c r="A2241" s="155"/>
      <c r="B2241" s="160"/>
      <c r="C2241" s="160"/>
    </row>
    <row r="2242" spans="1:3" x14ac:dyDescent="0.25">
      <c r="A2242" s="155"/>
      <c r="B2242" s="160"/>
      <c r="C2242" s="160"/>
    </row>
    <row r="2243" spans="1:3" x14ac:dyDescent="0.25">
      <c r="A2243" s="155"/>
      <c r="B2243" s="160"/>
      <c r="C2243" s="160"/>
    </row>
    <row r="2244" spans="1:3" x14ac:dyDescent="0.25">
      <c r="A2244" s="155"/>
      <c r="B2244" s="160"/>
      <c r="C2244" s="160"/>
    </row>
    <row r="2245" spans="1:3" x14ac:dyDescent="0.25">
      <c r="A2245" s="155"/>
      <c r="B2245" s="160"/>
      <c r="C2245" s="160"/>
    </row>
    <row r="2246" spans="1:3" x14ac:dyDescent="0.25">
      <c r="A2246" s="155"/>
      <c r="B2246" s="160"/>
      <c r="C2246" s="160"/>
    </row>
    <row r="2247" spans="1:3" x14ac:dyDescent="0.25">
      <c r="A2247" s="155"/>
      <c r="B2247" s="160"/>
      <c r="C2247" s="160"/>
    </row>
    <row r="2248" spans="1:3" x14ac:dyDescent="0.25">
      <c r="A2248" s="155"/>
      <c r="B2248" s="160"/>
      <c r="C2248" s="160"/>
    </row>
    <row r="2249" spans="1:3" x14ac:dyDescent="0.25">
      <c r="A2249" s="155"/>
      <c r="B2249" s="160"/>
      <c r="C2249" s="160"/>
    </row>
    <row r="2250" spans="1:3" x14ac:dyDescent="0.25">
      <c r="A2250" s="155"/>
      <c r="B2250" s="160"/>
      <c r="C2250" s="160"/>
    </row>
    <row r="2251" spans="1:3" x14ac:dyDescent="0.25">
      <c r="A2251" s="155"/>
      <c r="B2251" s="160"/>
      <c r="C2251" s="160"/>
    </row>
    <row r="2252" spans="1:3" x14ac:dyDescent="0.25">
      <c r="A2252" s="155"/>
      <c r="B2252" s="160"/>
      <c r="C2252" s="160"/>
    </row>
    <row r="2253" spans="1:3" x14ac:dyDescent="0.25">
      <c r="A2253" s="155"/>
      <c r="B2253" s="160"/>
      <c r="C2253" s="160"/>
    </row>
    <row r="2254" spans="1:3" x14ac:dyDescent="0.25">
      <c r="A2254" s="155"/>
      <c r="B2254" s="160"/>
      <c r="C2254" s="160"/>
    </row>
    <row r="2255" spans="1:3" x14ac:dyDescent="0.25">
      <c r="A2255" s="155"/>
      <c r="B2255" s="160"/>
      <c r="C2255" s="160"/>
    </row>
    <row r="2256" spans="1:3" x14ac:dyDescent="0.25">
      <c r="A2256" s="155"/>
      <c r="B2256" s="160"/>
      <c r="C2256" s="160"/>
    </row>
    <row r="2257" spans="1:3" x14ac:dyDescent="0.25">
      <c r="A2257" s="155"/>
      <c r="B2257" s="160"/>
      <c r="C2257" s="160"/>
    </row>
    <row r="2258" spans="1:3" x14ac:dyDescent="0.25">
      <c r="A2258" s="155"/>
      <c r="B2258" s="160"/>
      <c r="C2258" s="160"/>
    </row>
    <row r="2259" spans="1:3" x14ac:dyDescent="0.25">
      <c r="A2259" s="155"/>
      <c r="B2259" s="160"/>
      <c r="C2259" s="160"/>
    </row>
    <row r="2260" spans="1:3" x14ac:dyDescent="0.25">
      <c r="A2260" s="155"/>
      <c r="B2260" s="160"/>
      <c r="C2260" s="160"/>
    </row>
    <row r="2261" spans="1:3" x14ac:dyDescent="0.25">
      <c r="A2261" s="155"/>
      <c r="B2261" s="160"/>
      <c r="C2261" s="160"/>
    </row>
    <row r="2262" spans="1:3" x14ac:dyDescent="0.25">
      <c r="A2262" s="155"/>
      <c r="B2262" s="160"/>
      <c r="C2262" s="160"/>
    </row>
    <row r="2263" spans="1:3" x14ac:dyDescent="0.25">
      <c r="A2263" s="155"/>
      <c r="B2263" s="160"/>
      <c r="C2263" s="160"/>
    </row>
    <row r="2264" spans="1:3" x14ac:dyDescent="0.25">
      <c r="A2264" s="155"/>
      <c r="B2264" s="160"/>
      <c r="C2264" s="160"/>
    </row>
    <row r="2265" spans="1:3" x14ac:dyDescent="0.25">
      <c r="A2265" s="155"/>
      <c r="B2265" s="160"/>
      <c r="C2265" s="160"/>
    </row>
    <row r="2266" spans="1:3" x14ac:dyDescent="0.25">
      <c r="A2266" s="155"/>
      <c r="B2266" s="160"/>
      <c r="C2266" s="160"/>
    </row>
    <row r="2267" spans="1:3" x14ac:dyDescent="0.25">
      <c r="A2267" s="155"/>
      <c r="B2267" s="160"/>
      <c r="C2267" s="160"/>
    </row>
    <row r="2268" spans="1:3" x14ac:dyDescent="0.25">
      <c r="A2268" s="155"/>
      <c r="B2268" s="160"/>
      <c r="C2268" s="160"/>
    </row>
    <row r="2269" spans="1:3" x14ac:dyDescent="0.25">
      <c r="A2269" s="155"/>
      <c r="B2269" s="160"/>
      <c r="C2269" s="160"/>
    </row>
    <row r="2270" spans="1:3" x14ac:dyDescent="0.25">
      <c r="A2270" s="155"/>
      <c r="B2270" s="160"/>
      <c r="C2270" s="160"/>
    </row>
    <row r="2271" spans="1:3" x14ac:dyDescent="0.25">
      <c r="A2271" s="155"/>
      <c r="B2271" s="160"/>
      <c r="C2271" s="160"/>
    </row>
    <row r="2272" spans="1:3" x14ac:dyDescent="0.25">
      <c r="A2272" s="155"/>
      <c r="B2272" s="160"/>
      <c r="C2272" s="160"/>
    </row>
    <row r="2273" spans="1:3" x14ac:dyDescent="0.25">
      <c r="A2273" s="155"/>
      <c r="B2273" s="160"/>
      <c r="C2273" s="160"/>
    </row>
    <row r="2274" spans="1:3" x14ac:dyDescent="0.25">
      <c r="A2274" s="155"/>
      <c r="B2274" s="160"/>
      <c r="C2274" s="160"/>
    </row>
    <row r="2275" spans="1:3" x14ac:dyDescent="0.25">
      <c r="A2275" s="155"/>
      <c r="B2275" s="160"/>
      <c r="C2275" s="160"/>
    </row>
    <row r="2276" spans="1:3" x14ac:dyDescent="0.25">
      <c r="A2276" s="155"/>
      <c r="B2276" s="160"/>
      <c r="C2276" s="160"/>
    </row>
    <row r="2277" spans="1:3" x14ac:dyDescent="0.25">
      <c r="A2277" s="155"/>
      <c r="B2277" s="160"/>
      <c r="C2277" s="160"/>
    </row>
    <row r="2278" spans="1:3" x14ac:dyDescent="0.25">
      <c r="A2278" s="155"/>
      <c r="B2278" s="160"/>
      <c r="C2278" s="160"/>
    </row>
    <row r="2279" spans="1:3" x14ac:dyDescent="0.25">
      <c r="A2279" s="155"/>
      <c r="B2279" s="160"/>
      <c r="C2279" s="160"/>
    </row>
    <row r="2280" spans="1:3" x14ac:dyDescent="0.25">
      <c r="A2280" s="155"/>
      <c r="B2280" s="160"/>
      <c r="C2280" s="160"/>
    </row>
    <row r="2281" spans="1:3" x14ac:dyDescent="0.25">
      <c r="A2281" s="155"/>
      <c r="B2281" s="160"/>
      <c r="C2281" s="160"/>
    </row>
    <row r="2282" spans="1:3" x14ac:dyDescent="0.25">
      <c r="A2282" s="155"/>
      <c r="B2282" s="160"/>
      <c r="C2282" s="160"/>
    </row>
    <row r="2283" spans="1:3" x14ac:dyDescent="0.25">
      <c r="A2283" s="155"/>
      <c r="B2283" s="160"/>
      <c r="C2283" s="160"/>
    </row>
    <row r="2284" spans="1:3" x14ac:dyDescent="0.25">
      <c r="A2284" s="155"/>
      <c r="B2284" s="160"/>
      <c r="C2284" s="160"/>
    </row>
    <row r="2285" spans="1:3" x14ac:dyDescent="0.25">
      <c r="A2285" s="155"/>
      <c r="B2285" s="160"/>
      <c r="C2285" s="160"/>
    </row>
    <row r="2286" spans="1:3" x14ac:dyDescent="0.25">
      <c r="A2286" s="155"/>
      <c r="B2286" s="160"/>
      <c r="C2286" s="160"/>
    </row>
    <row r="2287" spans="1:3" x14ac:dyDescent="0.25">
      <c r="A2287" s="155"/>
      <c r="B2287" s="160"/>
      <c r="C2287" s="160"/>
    </row>
    <row r="2288" spans="1:3" x14ac:dyDescent="0.25">
      <c r="A2288" s="155"/>
      <c r="B2288" s="160"/>
      <c r="C2288" s="160"/>
    </row>
    <row r="2289" spans="1:3" x14ac:dyDescent="0.25">
      <c r="A2289" s="155"/>
      <c r="B2289" s="160"/>
      <c r="C2289" s="160"/>
    </row>
    <row r="2290" spans="1:3" x14ac:dyDescent="0.25">
      <c r="A2290" s="155"/>
      <c r="B2290" s="160"/>
      <c r="C2290" s="160"/>
    </row>
    <row r="2291" spans="1:3" x14ac:dyDescent="0.25">
      <c r="A2291" s="155"/>
      <c r="B2291" s="160"/>
      <c r="C2291" s="160"/>
    </row>
    <row r="2292" spans="1:3" x14ac:dyDescent="0.25">
      <c r="A2292" s="155"/>
      <c r="B2292" s="160"/>
      <c r="C2292" s="160"/>
    </row>
    <row r="2293" spans="1:3" x14ac:dyDescent="0.25">
      <c r="A2293" s="155"/>
      <c r="B2293" s="160"/>
      <c r="C2293" s="160"/>
    </row>
    <row r="2294" spans="1:3" x14ac:dyDescent="0.25">
      <c r="A2294" s="155"/>
      <c r="B2294" s="160"/>
      <c r="C2294" s="160"/>
    </row>
    <row r="2295" spans="1:3" x14ac:dyDescent="0.25">
      <c r="A2295" s="155"/>
      <c r="B2295" s="160"/>
      <c r="C2295" s="160"/>
    </row>
    <row r="2296" spans="1:3" x14ac:dyDescent="0.25">
      <c r="A2296" s="155"/>
      <c r="B2296" s="160"/>
      <c r="C2296" s="160"/>
    </row>
    <row r="2297" spans="1:3" x14ac:dyDescent="0.25">
      <c r="A2297" s="155"/>
      <c r="B2297" s="160"/>
      <c r="C2297" s="160"/>
    </row>
    <row r="2298" spans="1:3" x14ac:dyDescent="0.25">
      <c r="A2298" s="155"/>
      <c r="B2298" s="160"/>
      <c r="C2298" s="160"/>
    </row>
    <row r="2299" spans="1:3" x14ac:dyDescent="0.25">
      <c r="A2299" s="155"/>
      <c r="B2299" s="160"/>
      <c r="C2299" s="160"/>
    </row>
    <row r="2300" spans="1:3" x14ac:dyDescent="0.25">
      <c r="A2300" s="155"/>
      <c r="B2300" s="160"/>
      <c r="C2300" s="160"/>
    </row>
    <row r="2301" spans="1:3" x14ac:dyDescent="0.25">
      <c r="A2301" s="155"/>
      <c r="B2301" s="160"/>
      <c r="C2301" s="160"/>
    </row>
    <row r="2302" spans="1:3" x14ac:dyDescent="0.25">
      <c r="A2302" s="155"/>
      <c r="B2302" s="160"/>
      <c r="C2302" s="160"/>
    </row>
    <row r="2303" spans="1:3" x14ac:dyDescent="0.25">
      <c r="A2303" s="155"/>
      <c r="B2303" s="160"/>
      <c r="C2303" s="160"/>
    </row>
    <row r="2304" spans="1:3" x14ac:dyDescent="0.25">
      <c r="A2304" s="155"/>
      <c r="B2304" s="160"/>
      <c r="C2304" s="160"/>
    </row>
    <row r="2305" spans="1:3" x14ac:dyDescent="0.25">
      <c r="A2305" s="155"/>
      <c r="B2305" s="160"/>
      <c r="C2305" s="160"/>
    </row>
    <row r="2306" spans="1:3" x14ac:dyDescent="0.25">
      <c r="A2306" s="155"/>
      <c r="B2306" s="160"/>
      <c r="C2306" s="160"/>
    </row>
    <row r="2307" spans="1:3" x14ac:dyDescent="0.25">
      <c r="A2307" s="155"/>
      <c r="B2307" s="160"/>
      <c r="C2307" s="160"/>
    </row>
    <row r="2308" spans="1:3" x14ac:dyDescent="0.25">
      <c r="A2308" s="155"/>
      <c r="B2308" s="160"/>
      <c r="C2308" s="160"/>
    </row>
    <row r="2309" spans="1:3" x14ac:dyDescent="0.25">
      <c r="A2309" s="155"/>
      <c r="B2309" s="160"/>
      <c r="C2309" s="160"/>
    </row>
    <row r="2310" spans="1:3" x14ac:dyDescent="0.25">
      <c r="A2310" s="155"/>
      <c r="B2310" s="160"/>
      <c r="C2310" s="160"/>
    </row>
    <row r="2311" spans="1:3" x14ac:dyDescent="0.25">
      <c r="A2311" s="155"/>
      <c r="B2311" s="160"/>
      <c r="C2311" s="160"/>
    </row>
    <row r="2312" spans="1:3" x14ac:dyDescent="0.25">
      <c r="A2312" s="155"/>
      <c r="B2312" s="160"/>
      <c r="C2312" s="160"/>
    </row>
    <row r="2313" spans="1:3" x14ac:dyDescent="0.25">
      <c r="A2313" s="155"/>
      <c r="B2313" s="160"/>
      <c r="C2313" s="160"/>
    </row>
    <row r="2314" spans="1:3" x14ac:dyDescent="0.25">
      <c r="A2314" s="155"/>
      <c r="B2314" s="160"/>
      <c r="C2314" s="160"/>
    </row>
    <row r="2315" spans="1:3" x14ac:dyDescent="0.25">
      <c r="A2315" s="155"/>
      <c r="B2315" s="160"/>
      <c r="C2315" s="160"/>
    </row>
    <row r="2316" spans="1:3" x14ac:dyDescent="0.25">
      <c r="A2316" s="155"/>
      <c r="B2316" s="160"/>
      <c r="C2316" s="160"/>
    </row>
    <row r="2317" spans="1:3" x14ac:dyDescent="0.25">
      <c r="A2317" s="155"/>
      <c r="B2317" s="160"/>
      <c r="C2317" s="160"/>
    </row>
    <row r="2318" spans="1:3" x14ac:dyDescent="0.25">
      <c r="A2318" s="155"/>
      <c r="B2318" s="160"/>
      <c r="C2318" s="160"/>
    </row>
    <row r="2319" spans="1:3" x14ac:dyDescent="0.25">
      <c r="A2319" s="155"/>
      <c r="B2319" s="160"/>
      <c r="C2319" s="160"/>
    </row>
    <row r="2320" spans="1:3" x14ac:dyDescent="0.25">
      <c r="A2320" s="155"/>
      <c r="B2320" s="160"/>
      <c r="C2320" s="160"/>
    </row>
    <row r="2321" spans="1:3" x14ac:dyDescent="0.25">
      <c r="A2321" s="155"/>
      <c r="B2321" s="160"/>
      <c r="C2321" s="160"/>
    </row>
    <row r="2322" spans="1:3" x14ac:dyDescent="0.25">
      <c r="A2322" s="155"/>
      <c r="B2322" s="160"/>
      <c r="C2322" s="160"/>
    </row>
    <row r="2323" spans="1:3" x14ac:dyDescent="0.25">
      <c r="A2323" s="155"/>
      <c r="B2323" s="160"/>
      <c r="C2323" s="160"/>
    </row>
    <row r="2324" spans="1:3" x14ac:dyDescent="0.25">
      <c r="A2324" s="155"/>
      <c r="B2324" s="160"/>
      <c r="C2324" s="160"/>
    </row>
    <row r="2325" spans="1:3" x14ac:dyDescent="0.25">
      <c r="A2325" s="155"/>
      <c r="B2325" s="160"/>
      <c r="C2325" s="160"/>
    </row>
    <row r="2326" spans="1:3" x14ac:dyDescent="0.25">
      <c r="A2326" s="155"/>
      <c r="B2326" s="160"/>
      <c r="C2326" s="160"/>
    </row>
    <row r="2327" spans="1:3" x14ac:dyDescent="0.25">
      <c r="A2327" s="155"/>
      <c r="B2327" s="160"/>
      <c r="C2327" s="160"/>
    </row>
    <row r="2328" spans="1:3" x14ac:dyDescent="0.25">
      <c r="A2328" s="155"/>
      <c r="B2328" s="160"/>
      <c r="C2328" s="160"/>
    </row>
    <row r="2329" spans="1:3" x14ac:dyDescent="0.25">
      <c r="A2329" s="155"/>
      <c r="B2329" s="160"/>
      <c r="C2329" s="160"/>
    </row>
    <row r="2330" spans="1:3" x14ac:dyDescent="0.25">
      <c r="A2330" s="155"/>
      <c r="B2330" s="160"/>
      <c r="C2330" s="160"/>
    </row>
    <row r="2331" spans="1:3" x14ac:dyDescent="0.25">
      <c r="A2331" s="155"/>
      <c r="B2331" s="160"/>
      <c r="C2331" s="160"/>
    </row>
    <row r="2332" spans="1:3" x14ac:dyDescent="0.25">
      <c r="A2332" s="155"/>
      <c r="B2332" s="160"/>
      <c r="C2332" s="160"/>
    </row>
    <row r="2333" spans="1:3" x14ac:dyDescent="0.25">
      <c r="A2333" s="155"/>
      <c r="B2333" s="160"/>
      <c r="C2333" s="160"/>
    </row>
    <row r="2334" spans="1:3" x14ac:dyDescent="0.25">
      <c r="A2334" s="155"/>
      <c r="B2334" s="160"/>
      <c r="C2334" s="160"/>
    </row>
    <row r="2335" spans="1:3" x14ac:dyDescent="0.25">
      <c r="A2335" s="155"/>
      <c r="B2335" s="160"/>
      <c r="C2335" s="160"/>
    </row>
    <row r="2336" spans="1:3" x14ac:dyDescent="0.25">
      <c r="A2336" s="155"/>
      <c r="B2336" s="160"/>
      <c r="C2336" s="160"/>
    </row>
    <row r="2337" spans="1:3" x14ac:dyDescent="0.25">
      <c r="A2337" s="155"/>
      <c r="B2337" s="160"/>
      <c r="C2337" s="160"/>
    </row>
    <row r="2338" spans="1:3" x14ac:dyDescent="0.25">
      <c r="A2338" s="155"/>
      <c r="B2338" s="160"/>
      <c r="C2338" s="160"/>
    </row>
    <row r="2339" spans="1:3" x14ac:dyDescent="0.25">
      <c r="A2339" s="155"/>
      <c r="B2339" s="160"/>
      <c r="C2339" s="160"/>
    </row>
    <row r="2340" spans="1:3" x14ac:dyDescent="0.25">
      <c r="A2340" s="155"/>
      <c r="B2340" s="160"/>
      <c r="C2340" s="160"/>
    </row>
    <row r="2341" spans="1:3" x14ac:dyDescent="0.25">
      <c r="A2341" s="155"/>
      <c r="B2341" s="160"/>
      <c r="C2341" s="160"/>
    </row>
    <row r="2342" spans="1:3" x14ac:dyDescent="0.25">
      <c r="A2342" s="155"/>
      <c r="B2342" s="160"/>
      <c r="C2342" s="160"/>
    </row>
    <row r="2343" spans="1:3" x14ac:dyDescent="0.25">
      <c r="A2343" s="155"/>
      <c r="B2343" s="160"/>
      <c r="C2343" s="160"/>
    </row>
    <row r="2344" spans="1:3" x14ac:dyDescent="0.25">
      <c r="A2344" s="155"/>
      <c r="B2344" s="160"/>
      <c r="C2344" s="160"/>
    </row>
    <row r="2345" spans="1:3" x14ac:dyDescent="0.25">
      <c r="A2345" s="155"/>
      <c r="B2345" s="160"/>
      <c r="C2345" s="160"/>
    </row>
    <row r="2346" spans="1:3" x14ac:dyDescent="0.25">
      <c r="A2346" s="155"/>
      <c r="B2346" s="160"/>
      <c r="C2346" s="160"/>
    </row>
    <row r="2347" spans="1:3" x14ac:dyDescent="0.25">
      <c r="A2347" s="155"/>
      <c r="B2347" s="160"/>
      <c r="C2347" s="160"/>
    </row>
    <row r="2348" spans="1:3" x14ac:dyDescent="0.25">
      <c r="A2348" s="155"/>
      <c r="B2348" s="160"/>
      <c r="C2348" s="160"/>
    </row>
    <row r="2349" spans="1:3" x14ac:dyDescent="0.25">
      <c r="A2349" s="155"/>
      <c r="B2349" s="160"/>
      <c r="C2349" s="160"/>
    </row>
    <row r="2350" spans="1:3" x14ac:dyDescent="0.25">
      <c r="A2350" s="155"/>
      <c r="B2350" s="160"/>
      <c r="C2350" s="160"/>
    </row>
    <row r="2351" spans="1:3" x14ac:dyDescent="0.25">
      <c r="A2351" s="155"/>
      <c r="B2351" s="160"/>
      <c r="C2351" s="160"/>
    </row>
    <row r="2352" spans="1:3" x14ac:dyDescent="0.25">
      <c r="A2352" s="155"/>
      <c r="B2352" s="160"/>
      <c r="C2352" s="160"/>
    </row>
    <row r="2353" spans="1:3" x14ac:dyDescent="0.25">
      <c r="A2353" s="155"/>
      <c r="B2353" s="160"/>
      <c r="C2353" s="160"/>
    </row>
    <row r="2354" spans="1:3" x14ac:dyDescent="0.25">
      <c r="A2354" s="155"/>
      <c r="B2354" s="160"/>
      <c r="C2354" s="160"/>
    </row>
    <row r="2355" spans="1:3" x14ac:dyDescent="0.25">
      <c r="A2355" s="155"/>
      <c r="B2355" s="160"/>
      <c r="C2355" s="160"/>
    </row>
    <row r="2356" spans="1:3" x14ac:dyDescent="0.25">
      <c r="A2356" s="155"/>
      <c r="B2356" s="160"/>
      <c r="C2356" s="160"/>
    </row>
    <row r="2357" spans="1:3" x14ac:dyDescent="0.25">
      <c r="A2357" s="155"/>
      <c r="B2357" s="160"/>
      <c r="C2357" s="160"/>
    </row>
    <row r="2358" spans="1:3" x14ac:dyDescent="0.25">
      <c r="A2358" s="155"/>
      <c r="B2358" s="160"/>
      <c r="C2358" s="160"/>
    </row>
    <row r="2359" spans="1:3" x14ac:dyDescent="0.25">
      <c r="A2359" s="155"/>
      <c r="B2359" s="160"/>
      <c r="C2359" s="160"/>
    </row>
    <row r="2360" spans="1:3" x14ac:dyDescent="0.25">
      <c r="A2360" s="155"/>
      <c r="B2360" s="160"/>
      <c r="C2360" s="160"/>
    </row>
    <row r="2361" spans="1:3" x14ac:dyDescent="0.25">
      <c r="A2361" s="155"/>
      <c r="B2361" s="160"/>
      <c r="C2361" s="160"/>
    </row>
    <row r="2362" spans="1:3" x14ac:dyDescent="0.25">
      <c r="A2362" s="155"/>
      <c r="B2362" s="160"/>
      <c r="C2362" s="160"/>
    </row>
    <row r="2363" spans="1:3" x14ac:dyDescent="0.25">
      <c r="A2363" s="155"/>
      <c r="B2363" s="160"/>
      <c r="C2363" s="160"/>
    </row>
    <row r="2364" spans="1:3" x14ac:dyDescent="0.25">
      <c r="A2364" s="155"/>
      <c r="B2364" s="160"/>
      <c r="C2364" s="160"/>
    </row>
    <row r="2365" spans="1:3" x14ac:dyDescent="0.25">
      <c r="A2365" s="155"/>
      <c r="B2365" s="160"/>
      <c r="C2365" s="160"/>
    </row>
    <row r="2366" spans="1:3" x14ac:dyDescent="0.25">
      <c r="A2366" s="155"/>
      <c r="B2366" s="160"/>
      <c r="C2366" s="160"/>
    </row>
    <row r="2367" spans="1:3" x14ac:dyDescent="0.25">
      <c r="A2367" s="155"/>
      <c r="B2367" s="160"/>
      <c r="C2367" s="160"/>
    </row>
    <row r="2368" spans="1:3" x14ac:dyDescent="0.25">
      <c r="A2368" s="155"/>
      <c r="B2368" s="160"/>
      <c r="C2368" s="160"/>
    </row>
    <row r="2369" spans="1:3" x14ac:dyDescent="0.25">
      <c r="A2369" s="155"/>
      <c r="B2369" s="160"/>
      <c r="C2369" s="160"/>
    </row>
    <row r="2370" spans="1:3" x14ac:dyDescent="0.25">
      <c r="A2370" s="155"/>
      <c r="B2370" s="160"/>
      <c r="C2370" s="160"/>
    </row>
    <row r="2371" spans="1:3" x14ac:dyDescent="0.25">
      <c r="A2371" s="155"/>
      <c r="B2371" s="160"/>
      <c r="C2371" s="160"/>
    </row>
    <row r="2372" spans="1:3" x14ac:dyDescent="0.25">
      <c r="A2372" s="155"/>
      <c r="B2372" s="160"/>
      <c r="C2372" s="160"/>
    </row>
    <row r="2373" spans="1:3" x14ac:dyDescent="0.25">
      <c r="A2373" s="155"/>
      <c r="B2373" s="160"/>
      <c r="C2373" s="160"/>
    </row>
    <row r="2374" spans="1:3" x14ac:dyDescent="0.25">
      <c r="A2374" s="155"/>
      <c r="B2374" s="160"/>
      <c r="C2374" s="160"/>
    </row>
    <row r="2375" spans="1:3" x14ac:dyDescent="0.25">
      <c r="A2375" s="155"/>
      <c r="B2375" s="160"/>
      <c r="C2375" s="160"/>
    </row>
    <row r="2376" spans="1:3" x14ac:dyDescent="0.25">
      <c r="A2376" s="155"/>
      <c r="B2376" s="160"/>
      <c r="C2376" s="160"/>
    </row>
    <row r="2377" spans="1:3" x14ac:dyDescent="0.25">
      <c r="A2377" s="155"/>
      <c r="B2377" s="160"/>
      <c r="C2377" s="160"/>
    </row>
    <row r="2378" spans="1:3" x14ac:dyDescent="0.25">
      <c r="A2378" s="155"/>
      <c r="B2378" s="160"/>
      <c r="C2378" s="160"/>
    </row>
    <row r="2379" spans="1:3" x14ac:dyDescent="0.25">
      <c r="A2379" s="155"/>
      <c r="B2379" s="160"/>
      <c r="C2379" s="160"/>
    </row>
    <row r="2380" spans="1:3" x14ac:dyDescent="0.25">
      <c r="A2380" s="155"/>
      <c r="B2380" s="160"/>
      <c r="C2380" s="160"/>
    </row>
    <row r="2381" spans="1:3" x14ac:dyDescent="0.25">
      <c r="A2381" s="155"/>
      <c r="B2381" s="160"/>
      <c r="C2381" s="160"/>
    </row>
    <row r="2382" spans="1:3" x14ac:dyDescent="0.25">
      <c r="A2382" s="155"/>
      <c r="B2382" s="160"/>
      <c r="C2382" s="160"/>
    </row>
    <row r="2383" spans="1:3" x14ac:dyDescent="0.25">
      <c r="A2383" s="155"/>
      <c r="B2383" s="160"/>
      <c r="C2383" s="160"/>
    </row>
    <row r="2384" spans="1:3" x14ac:dyDescent="0.25">
      <c r="A2384" s="155"/>
      <c r="B2384" s="160"/>
      <c r="C2384" s="160"/>
    </row>
    <row r="2385" spans="1:3" x14ac:dyDescent="0.25">
      <c r="A2385" s="155"/>
      <c r="B2385" s="160"/>
      <c r="C2385" s="160"/>
    </row>
    <row r="2386" spans="1:3" x14ac:dyDescent="0.25">
      <c r="A2386" s="155"/>
      <c r="B2386" s="160"/>
      <c r="C2386" s="160"/>
    </row>
    <row r="2387" spans="1:3" x14ac:dyDescent="0.25">
      <c r="A2387" s="155"/>
      <c r="B2387" s="160"/>
      <c r="C2387" s="160"/>
    </row>
    <row r="2388" spans="1:3" x14ac:dyDescent="0.25">
      <c r="A2388" s="155"/>
      <c r="B2388" s="160"/>
      <c r="C2388" s="160"/>
    </row>
    <row r="2389" spans="1:3" x14ac:dyDescent="0.25">
      <c r="A2389" s="155"/>
      <c r="B2389" s="160"/>
      <c r="C2389" s="160"/>
    </row>
    <row r="2390" spans="1:3" x14ac:dyDescent="0.25">
      <c r="A2390" s="155"/>
      <c r="B2390" s="160"/>
      <c r="C2390" s="160"/>
    </row>
    <row r="2391" spans="1:3" x14ac:dyDescent="0.25">
      <c r="A2391" s="155"/>
      <c r="B2391" s="160"/>
      <c r="C2391" s="160"/>
    </row>
    <row r="2392" spans="1:3" x14ac:dyDescent="0.25">
      <c r="A2392" s="155"/>
      <c r="B2392" s="160"/>
      <c r="C2392" s="160"/>
    </row>
    <row r="2393" spans="1:3" x14ac:dyDescent="0.25">
      <c r="A2393" s="155"/>
      <c r="B2393" s="160"/>
      <c r="C2393" s="160"/>
    </row>
    <row r="2394" spans="1:3" x14ac:dyDescent="0.25">
      <c r="A2394" s="155"/>
      <c r="B2394" s="160"/>
      <c r="C2394" s="160"/>
    </row>
    <row r="2395" spans="1:3" x14ac:dyDescent="0.25">
      <c r="A2395" s="155"/>
      <c r="B2395" s="160"/>
      <c r="C2395" s="160"/>
    </row>
    <row r="2396" spans="1:3" x14ac:dyDescent="0.25">
      <c r="A2396" s="155"/>
      <c r="B2396" s="160"/>
      <c r="C2396" s="160"/>
    </row>
    <row r="2397" spans="1:3" x14ac:dyDescent="0.25">
      <c r="A2397" s="155"/>
      <c r="B2397" s="160"/>
      <c r="C2397" s="160"/>
    </row>
    <row r="2398" spans="1:3" x14ac:dyDescent="0.25">
      <c r="A2398" s="155"/>
      <c r="B2398" s="160"/>
      <c r="C2398" s="160"/>
    </row>
    <row r="2399" spans="1:3" x14ac:dyDescent="0.25">
      <c r="A2399" s="155"/>
      <c r="B2399" s="160"/>
      <c r="C2399" s="160"/>
    </row>
    <row r="2400" spans="1:3" x14ac:dyDescent="0.25">
      <c r="A2400" s="155"/>
      <c r="B2400" s="160"/>
      <c r="C2400" s="160"/>
    </row>
    <row r="2401" spans="1:3" x14ac:dyDescent="0.25">
      <c r="A2401" s="155"/>
      <c r="B2401" s="160"/>
      <c r="C2401" s="160"/>
    </row>
    <row r="2402" spans="1:3" x14ac:dyDescent="0.25">
      <c r="A2402" s="155"/>
      <c r="B2402" s="160"/>
      <c r="C2402" s="160"/>
    </row>
    <row r="2403" spans="1:3" x14ac:dyDescent="0.25">
      <c r="A2403" s="155"/>
      <c r="B2403" s="160"/>
      <c r="C2403" s="160"/>
    </row>
    <row r="2404" spans="1:3" x14ac:dyDescent="0.25">
      <c r="A2404" s="155"/>
      <c r="B2404" s="160"/>
      <c r="C2404" s="160"/>
    </row>
    <row r="2405" spans="1:3" x14ac:dyDescent="0.25">
      <c r="A2405" s="155"/>
      <c r="B2405" s="160"/>
      <c r="C2405" s="160"/>
    </row>
    <row r="2406" spans="1:3" x14ac:dyDescent="0.25">
      <c r="A2406" s="155"/>
      <c r="B2406" s="160"/>
      <c r="C2406" s="160"/>
    </row>
    <row r="2407" spans="1:3" x14ac:dyDescent="0.25">
      <c r="A2407" s="155"/>
      <c r="B2407" s="160"/>
      <c r="C2407" s="160"/>
    </row>
    <row r="2408" spans="1:3" x14ac:dyDescent="0.25">
      <c r="A2408" s="155"/>
      <c r="B2408" s="160"/>
      <c r="C2408" s="160"/>
    </row>
    <row r="2409" spans="1:3" x14ac:dyDescent="0.25">
      <c r="A2409" s="155"/>
      <c r="B2409" s="160"/>
      <c r="C2409" s="160"/>
    </row>
    <row r="2410" spans="1:3" x14ac:dyDescent="0.25">
      <c r="A2410" s="155"/>
      <c r="B2410" s="160"/>
      <c r="C2410" s="160"/>
    </row>
    <row r="2411" spans="1:3" x14ac:dyDescent="0.25">
      <c r="A2411" s="155"/>
      <c r="B2411" s="160"/>
      <c r="C2411" s="160"/>
    </row>
    <row r="2412" spans="1:3" x14ac:dyDescent="0.25">
      <c r="A2412" s="155"/>
      <c r="B2412" s="160"/>
      <c r="C2412" s="160"/>
    </row>
    <row r="2413" spans="1:3" x14ac:dyDescent="0.25">
      <c r="A2413" s="155"/>
      <c r="B2413" s="160"/>
      <c r="C2413" s="160"/>
    </row>
    <row r="2414" spans="1:3" x14ac:dyDescent="0.25">
      <c r="A2414" s="155"/>
      <c r="B2414" s="160"/>
      <c r="C2414" s="160"/>
    </row>
    <row r="2415" spans="1:3" x14ac:dyDescent="0.25">
      <c r="A2415" s="155"/>
      <c r="B2415" s="160"/>
      <c r="C2415" s="160"/>
    </row>
    <row r="2416" spans="1:3" x14ac:dyDescent="0.25">
      <c r="A2416" s="155"/>
      <c r="B2416" s="160"/>
      <c r="C2416" s="160"/>
    </row>
    <row r="2417" spans="1:3" x14ac:dyDescent="0.25">
      <c r="A2417" s="155"/>
      <c r="B2417" s="160"/>
      <c r="C2417" s="160"/>
    </row>
    <row r="2418" spans="1:3" x14ac:dyDescent="0.25">
      <c r="A2418" s="155"/>
      <c r="B2418" s="160"/>
      <c r="C2418" s="160"/>
    </row>
    <row r="2419" spans="1:3" x14ac:dyDescent="0.25">
      <c r="A2419" s="155"/>
      <c r="B2419" s="160"/>
      <c r="C2419" s="160"/>
    </row>
    <row r="2420" spans="1:3" x14ac:dyDescent="0.25">
      <c r="A2420" s="155"/>
      <c r="B2420" s="160"/>
      <c r="C2420" s="160"/>
    </row>
    <row r="2421" spans="1:3" x14ac:dyDescent="0.25">
      <c r="A2421" s="155"/>
      <c r="B2421" s="160"/>
      <c r="C2421" s="160"/>
    </row>
    <row r="2422" spans="1:3" x14ac:dyDescent="0.25">
      <c r="A2422" s="155"/>
      <c r="B2422" s="160"/>
      <c r="C2422" s="160"/>
    </row>
    <row r="2423" spans="1:3" x14ac:dyDescent="0.25">
      <c r="A2423" s="155"/>
      <c r="B2423" s="160"/>
      <c r="C2423" s="160"/>
    </row>
    <row r="2424" spans="1:3" x14ac:dyDescent="0.25">
      <c r="A2424" s="155"/>
      <c r="B2424" s="160"/>
      <c r="C2424" s="160"/>
    </row>
    <row r="2425" spans="1:3" x14ac:dyDescent="0.25">
      <c r="A2425" s="155"/>
      <c r="B2425" s="160"/>
      <c r="C2425" s="160"/>
    </row>
    <row r="2426" spans="1:3" x14ac:dyDescent="0.25">
      <c r="A2426" s="155"/>
      <c r="B2426" s="160"/>
      <c r="C2426" s="160"/>
    </row>
    <row r="2427" spans="1:3" x14ac:dyDescent="0.25">
      <c r="A2427" s="155"/>
      <c r="B2427" s="160"/>
      <c r="C2427" s="160"/>
    </row>
    <row r="2428" spans="1:3" x14ac:dyDescent="0.25">
      <c r="A2428" s="155"/>
      <c r="B2428" s="160"/>
      <c r="C2428" s="160"/>
    </row>
    <row r="2429" spans="1:3" x14ac:dyDescent="0.25">
      <c r="A2429" s="155"/>
      <c r="B2429" s="160"/>
      <c r="C2429" s="160"/>
    </row>
    <row r="2430" spans="1:3" x14ac:dyDescent="0.25">
      <c r="A2430" s="155"/>
      <c r="B2430" s="160"/>
      <c r="C2430" s="160"/>
    </row>
    <row r="2431" spans="1:3" x14ac:dyDescent="0.25">
      <c r="A2431" s="155"/>
      <c r="B2431" s="160"/>
      <c r="C2431" s="160"/>
    </row>
    <row r="2432" spans="1:3" x14ac:dyDescent="0.25">
      <c r="A2432" s="155"/>
      <c r="B2432" s="160"/>
      <c r="C2432" s="160"/>
    </row>
    <row r="2433" spans="1:3" x14ac:dyDescent="0.25">
      <c r="A2433" s="155"/>
      <c r="B2433" s="160"/>
      <c r="C2433" s="160"/>
    </row>
    <row r="2434" spans="1:3" x14ac:dyDescent="0.25">
      <c r="A2434" s="155"/>
      <c r="B2434" s="160"/>
      <c r="C2434" s="160"/>
    </row>
    <row r="2435" spans="1:3" x14ac:dyDescent="0.25">
      <c r="A2435" s="155"/>
      <c r="B2435" s="160"/>
      <c r="C2435" s="160"/>
    </row>
    <row r="2436" spans="1:3" x14ac:dyDescent="0.25">
      <c r="A2436" s="155"/>
      <c r="B2436" s="160"/>
      <c r="C2436" s="160"/>
    </row>
    <row r="2437" spans="1:3" x14ac:dyDescent="0.25">
      <c r="A2437" s="155"/>
      <c r="B2437" s="160"/>
      <c r="C2437" s="160"/>
    </row>
    <row r="2438" spans="1:3" x14ac:dyDescent="0.25">
      <c r="A2438" s="155"/>
      <c r="B2438" s="160"/>
      <c r="C2438" s="160"/>
    </row>
    <row r="2439" spans="1:3" x14ac:dyDescent="0.25">
      <c r="A2439" s="155"/>
      <c r="B2439" s="160"/>
      <c r="C2439" s="160"/>
    </row>
    <row r="2440" spans="1:3" x14ac:dyDescent="0.25">
      <c r="A2440" s="155"/>
      <c r="B2440" s="160"/>
      <c r="C2440" s="160"/>
    </row>
    <row r="2441" spans="1:3" x14ac:dyDescent="0.25">
      <c r="A2441" s="155"/>
      <c r="B2441" s="160"/>
      <c r="C2441" s="160"/>
    </row>
    <row r="2442" spans="1:3" x14ac:dyDescent="0.25">
      <c r="A2442" s="155"/>
      <c r="B2442" s="160"/>
      <c r="C2442" s="160"/>
    </row>
    <row r="2443" spans="1:3" x14ac:dyDescent="0.25">
      <c r="A2443" s="155"/>
      <c r="B2443" s="160"/>
      <c r="C2443" s="160"/>
    </row>
    <row r="2444" spans="1:3" x14ac:dyDescent="0.25">
      <c r="A2444" s="155"/>
      <c r="B2444" s="160"/>
      <c r="C2444" s="160"/>
    </row>
    <row r="2445" spans="1:3" x14ac:dyDescent="0.25">
      <c r="A2445" s="155"/>
      <c r="B2445" s="160"/>
      <c r="C2445" s="160"/>
    </row>
    <row r="2446" spans="1:3" x14ac:dyDescent="0.25">
      <c r="A2446" s="155"/>
      <c r="B2446" s="160"/>
      <c r="C2446" s="160"/>
    </row>
    <row r="2447" spans="1:3" x14ac:dyDescent="0.25">
      <c r="A2447" s="155"/>
      <c r="B2447" s="160"/>
      <c r="C2447" s="160"/>
    </row>
    <row r="2448" spans="1:3" x14ac:dyDescent="0.25">
      <c r="A2448" s="155"/>
      <c r="B2448" s="160"/>
      <c r="C2448" s="160"/>
    </row>
    <row r="2449" spans="1:3" x14ac:dyDescent="0.25">
      <c r="A2449" s="155"/>
      <c r="B2449" s="160"/>
      <c r="C2449" s="160"/>
    </row>
    <row r="2450" spans="1:3" x14ac:dyDescent="0.25">
      <c r="A2450" s="155"/>
      <c r="B2450" s="160"/>
      <c r="C2450" s="160"/>
    </row>
    <row r="2451" spans="1:3" x14ac:dyDescent="0.25">
      <c r="A2451" s="155"/>
      <c r="B2451" s="160"/>
      <c r="C2451" s="160"/>
    </row>
    <row r="2452" spans="1:3" x14ac:dyDescent="0.25">
      <c r="A2452" s="155"/>
      <c r="B2452" s="160"/>
      <c r="C2452" s="160"/>
    </row>
    <row r="2453" spans="1:3" x14ac:dyDescent="0.25">
      <c r="A2453" s="155"/>
      <c r="B2453" s="160"/>
      <c r="C2453" s="160"/>
    </row>
    <row r="2454" spans="1:3" x14ac:dyDescent="0.25">
      <c r="A2454" s="155"/>
      <c r="B2454" s="160"/>
      <c r="C2454" s="160"/>
    </row>
    <row r="2455" spans="1:3" x14ac:dyDescent="0.25">
      <c r="A2455" s="155"/>
      <c r="B2455" s="160"/>
      <c r="C2455" s="160"/>
    </row>
    <row r="2456" spans="1:3" x14ac:dyDescent="0.25">
      <c r="A2456" s="155"/>
      <c r="B2456" s="160"/>
      <c r="C2456" s="160"/>
    </row>
    <row r="2457" spans="1:3" x14ac:dyDescent="0.25">
      <c r="A2457" s="155"/>
      <c r="B2457" s="160"/>
      <c r="C2457" s="160"/>
    </row>
    <row r="2458" spans="1:3" x14ac:dyDescent="0.25">
      <c r="A2458" s="155"/>
      <c r="B2458" s="160"/>
      <c r="C2458" s="160"/>
    </row>
    <row r="2459" spans="1:3" x14ac:dyDescent="0.25">
      <c r="A2459" s="155"/>
      <c r="B2459" s="160"/>
      <c r="C2459" s="160"/>
    </row>
    <row r="2460" spans="1:3" x14ac:dyDescent="0.25">
      <c r="A2460" s="155"/>
      <c r="B2460" s="160"/>
      <c r="C2460" s="160"/>
    </row>
    <row r="2461" spans="1:3" x14ac:dyDescent="0.25">
      <c r="A2461" s="155"/>
      <c r="B2461" s="160"/>
      <c r="C2461" s="160"/>
    </row>
    <row r="2462" spans="1:3" x14ac:dyDescent="0.25">
      <c r="A2462" s="155"/>
      <c r="B2462" s="160"/>
      <c r="C2462" s="160"/>
    </row>
    <row r="2463" spans="1:3" x14ac:dyDescent="0.25">
      <c r="A2463" s="155"/>
      <c r="B2463" s="160"/>
      <c r="C2463" s="160"/>
    </row>
    <row r="2464" spans="1:3" x14ac:dyDescent="0.25">
      <c r="A2464" s="155"/>
      <c r="B2464" s="160"/>
      <c r="C2464" s="160"/>
    </row>
    <row r="2465" spans="1:3" x14ac:dyDescent="0.25">
      <c r="A2465" s="155"/>
      <c r="B2465" s="160"/>
      <c r="C2465" s="160"/>
    </row>
    <row r="2466" spans="1:3" x14ac:dyDescent="0.25">
      <c r="A2466" s="155"/>
      <c r="B2466" s="160"/>
      <c r="C2466" s="160"/>
    </row>
    <row r="2467" spans="1:3" x14ac:dyDescent="0.25">
      <c r="A2467" s="155"/>
      <c r="B2467" s="160"/>
      <c r="C2467" s="160"/>
    </row>
    <row r="2468" spans="1:3" x14ac:dyDescent="0.25">
      <c r="A2468" s="155"/>
      <c r="B2468" s="160"/>
      <c r="C2468" s="160"/>
    </row>
    <row r="2469" spans="1:3" x14ac:dyDescent="0.25">
      <c r="A2469" s="155"/>
      <c r="B2469" s="160"/>
      <c r="C2469" s="160"/>
    </row>
    <row r="2470" spans="1:3" x14ac:dyDescent="0.25">
      <c r="A2470" s="155"/>
      <c r="B2470" s="160"/>
      <c r="C2470" s="160"/>
    </row>
    <row r="2471" spans="1:3" x14ac:dyDescent="0.25">
      <c r="A2471" s="155"/>
      <c r="B2471" s="160"/>
      <c r="C2471" s="160"/>
    </row>
    <row r="2472" spans="1:3" x14ac:dyDescent="0.25">
      <c r="A2472" s="155"/>
      <c r="B2472" s="160"/>
      <c r="C2472" s="160"/>
    </row>
    <row r="2473" spans="1:3" x14ac:dyDescent="0.25">
      <c r="A2473" s="155"/>
      <c r="B2473" s="160"/>
      <c r="C2473" s="160"/>
    </row>
    <row r="2474" spans="1:3" x14ac:dyDescent="0.25">
      <c r="A2474" s="155"/>
      <c r="B2474" s="160"/>
      <c r="C2474" s="160"/>
    </row>
    <row r="2475" spans="1:3" x14ac:dyDescent="0.25">
      <c r="A2475" s="155"/>
      <c r="B2475" s="160"/>
      <c r="C2475" s="160"/>
    </row>
    <row r="2476" spans="1:3" x14ac:dyDescent="0.25">
      <c r="A2476" s="155"/>
      <c r="B2476" s="160"/>
      <c r="C2476" s="160"/>
    </row>
    <row r="2477" spans="1:3" x14ac:dyDescent="0.25">
      <c r="A2477" s="155"/>
      <c r="B2477" s="160"/>
      <c r="C2477" s="160"/>
    </row>
    <row r="2478" spans="1:3" x14ac:dyDescent="0.25">
      <c r="A2478" s="155"/>
      <c r="B2478" s="160"/>
      <c r="C2478" s="160"/>
    </row>
    <row r="2479" spans="1:3" x14ac:dyDescent="0.25">
      <c r="A2479" s="155"/>
      <c r="B2479" s="160"/>
      <c r="C2479" s="160"/>
    </row>
    <row r="2480" spans="1:3" x14ac:dyDescent="0.25">
      <c r="A2480" s="155"/>
      <c r="B2480" s="160"/>
      <c r="C2480" s="160"/>
    </row>
    <row r="2481" spans="1:3" x14ac:dyDescent="0.25">
      <c r="A2481" s="155"/>
      <c r="B2481" s="160"/>
      <c r="C2481" s="160"/>
    </row>
    <row r="2482" spans="1:3" x14ac:dyDescent="0.25">
      <c r="A2482" s="155"/>
      <c r="B2482" s="160"/>
      <c r="C2482" s="160"/>
    </row>
    <row r="2483" spans="1:3" x14ac:dyDescent="0.25">
      <c r="A2483" s="155"/>
      <c r="B2483" s="160"/>
      <c r="C2483" s="160"/>
    </row>
    <row r="2484" spans="1:3" x14ac:dyDescent="0.25">
      <c r="A2484" s="155"/>
      <c r="B2484" s="160"/>
      <c r="C2484" s="160"/>
    </row>
    <row r="2485" spans="1:3" x14ac:dyDescent="0.25">
      <c r="A2485" s="155"/>
      <c r="B2485" s="160"/>
      <c r="C2485" s="160"/>
    </row>
    <row r="2486" spans="1:3" x14ac:dyDescent="0.25">
      <c r="A2486" s="155"/>
      <c r="B2486" s="160"/>
      <c r="C2486" s="160"/>
    </row>
    <row r="2487" spans="1:3" x14ac:dyDescent="0.25">
      <c r="A2487" s="155"/>
      <c r="B2487" s="160"/>
      <c r="C2487" s="160"/>
    </row>
    <row r="2488" spans="1:3" x14ac:dyDescent="0.25">
      <c r="A2488" s="155"/>
      <c r="B2488" s="160"/>
      <c r="C2488" s="160"/>
    </row>
    <row r="2489" spans="1:3" x14ac:dyDescent="0.25">
      <c r="A2489" s="155"/>
      <c r="B2489" s="160"/>
      <c r="C2489" s="160"/>
    </row>
    <row r="2490" spans="1:3" x14ac:dyDescent="0.25">
      <c r="A2490" s="155"/>
      <c r="B2490" s="160"/>
      <c r="C2490" s="160"/>
    </row>
    <row r="2491" spans="1:3" x14ac:dyDescent="0.25">
      <c r="A2491" s="155"/>
      <c r="B2491" s="160"/>
      <c r="C2491" s="160"/>
    </row>
    <row r="2492" spans="1:3" x14ac:dyDescent="0.25">
      <c r="A2492" s="155"/>
      <c r="B2492" s="160"/>
      <c r="C2492" s="160"/>
    </row>
    <row r="2493" spans="1:3" x14ac:dyDescent="0.25">
      <c r="A2493" s="155"/>
      <c r="B2493" s="160"/>
      <c r="C2493" s="160"/>
    </row>
    <row r="2494" spans="1:3" x14ac:dyDescent="0.25">
      <c r="A2494" s="155"/>
      <c r="B2494" s="160"/>
      <c r="C2494" s="160"/>
    </row>
    <row r="2495" spans="1:3" x14ac:dyDescent="0.25">
      <c r="A2495" s="155"/>
      <c r="B2495" s="160"/>
      <c r="C2495" s="160"/>
    </row>
    <row r="2496" spans="1:3" x14ac:dyDescent="0.25">
      <c r="A2496" s="155"/>
      <c r="B2496" s="160"/>
      <c r="C2496" s="160"/>
    </row>
    <row r="2497" spans="1:3" x14ac:dyDescent="0.25">
      <c r="A2497" s="155"/>
      <c r="B2497" s="160"/>
      <c r="C2497" s="160"/>
    </row>
    <row r="2498" spans="1:3" x14ac:dyDescent="0.25">
      <c r="A2498" s="155"/>
      <c r="B2498" s="160"/>
      <c r="C2498" s="160"/>
    </row>
    <row r="2499" spans="1:3" x14ac:dyDescent="0.25">
      <c r="A2499" s="155"/>
      <c r="B2499" s="160"/>
      <c r="C2499" s="160"/>
    </row>
    <row r="2500" spans="1:3" x14ac:dyDescent="0.25">
      <c r="A2500" s="155"/>
      <c r="B2500" s="160"/>
      <c r="C2500" s="160"/>
    </row>
    <row r="2501" spans="1:3" x14ac:dyDescent="0.25">
      <c r="A2501" s="155"/>
      <c r="B2501" s="160"/>
      <c r="C2501" s="160"/>
    </row>
    <row r="2502" spans="1:3" x14ac:dyDescent="0.25">
      <c r="A2502" s="155"/>
      <c r="B2502" s="160"/>
      <c r="C2502" s="160"/>
    </row>
    <row r="2503" spans="1:3" x14ac:dyDescent="0.25">
      <c r="A2503" s="155"/>
      <c r="B2503" s="160"/>
      <c r="C2503" s="160"/>
    </row>
    <row r="2504" spans="1:3" x14ac:dyDescent="0.25">
      <c r="A2504" s="155"/>
      <c r="B2504" s="160"/>
      <c r="C2504" s="160"/>
    </row>
    <row r="2505" spans="1:3" x14ac:dyDescent="0.25">
      <c r="A2505" s="155"/>
      <c r="B2505" s="160"/>
      <c r="C2505" s="160"/>
    </row>
    <row r="2506" spans="1:3" x14ac:dyDescent="0.25">
      <c r="A2506" s="155"/>
      <c r="B2506" s="160"/>
      <c r="C2506" s="160"/>
    </row>
    <row r="2507" spans="1:3" x14ac:dyDescent="0.25">
      <c r="A2507" s="155"/>
      <c r="B2507" s="160"/>
      <c r="C2507" s="160"/>
    </row>
    <row r="2508" spans="1:3" x14ac:dyDescent="0.25">
      <c r="A2508" s="155"/>
      <c r="B2508" s="160"/>
      <c r="C2508" s="160"/>
    </row>
    <row r="2509" spans="1:3" x14ac:dyDescent="0.25">
      <c r="A2509" s="155"/>
      <c r="B2509" s="160"/>
      <c r="C2509" s="160"/>
    </row>
    <row r="2510" spans="1:3" x14ac:dyDescent="0.25">
      <c r="A2510" s="155"/>
      <c r="B2510" s="160"/>
      <c r="C2510" s="160"/>
    </row>
    <row r="2511" spans="1:3" x14ac:dyDescent="0.25">
      <c r="A2511" s="155"/>
      <c r="B2511" s="160"/>
      <c r="C2511" s="160"/>
    </row>
    <row r="2512" spans="1:3" x14ac:dyDescent="0.25">
      <c r="A2512" s="155"/>
      <c r="B2512" s="160"/>
      <c r="C2512" s="160"/>
    </row>
    <row r="2513" spans="1:3" x14ac:dyDescent="0.25">
      <c r="A2513" s="155"/>
      <c r="B2513" s="160"/>
      <c r="C2513" s="160"/>
    </row>
    <row r="2514" spans="1:3" x14ac:dyDescent="0.25">
      <c r="A2514" s="155"/>
      <c r="B2514" s="160"/>
      <c r="C2514" s="160"/>
    </row>
    <row r="2515" spans="1:3" x14ac:dyDescent="0.25">
      <c r="A2515" s="155"/>
      <c r="B2515" s="160"/>
      <c r="C2515" s="160"/>
    </row>
    <row r="2516" spans="1:3" x14ac:dyDescent="0.25">
      <c r="A2516" s="155"/>
      <c r="B2516" s="160"/>
      <c r="C2516" s="160"/>
    </row>
    <row r="2517" spans="1:3" x14ac:dyDescent="0.25">
      <c r="A2517" s="155"/>
      <c r="B2517" s="160"/>
      <c r="C2517" s="160"/>
    </row>
    <row r="2518" spans="1:3" x14ac:dyDescent="0.25">
      <c r="A2518" s="155"/>
      <c r="B2518" s="160"/>
      <c r="C2518" s="160"/>
    </row>
    <row r="2519" spans="1:3" x14ac:dyDescent="0.25">
      <c r="A2519" s="155"/>
      <c r="B2519" s="160"/>
      <c r="C2519" s="160"/>
    </row>
    <row r="2520" spans="1:3" x14ac:dyDescent="0.25">
      <c r="A2520" s="155"/>
      <c r="B2520" s="160"/>
      <c r="C2520" s="160"/>
    </row>
    <row r="2521" spans="1:3" x14ac:dyDescent="0.25">
      <c r="A2521" s="155"/>
      <c r="B2521" s="160"/>
      <c r="C2521" s="160"/>
    </row>
    <row r="2522" spans="1:3" x14ac:dyDescent="0.25">
      <c r="A2522" s="155"/>
      <c r="B2522" s="160"/>
      <c r="C2522" s="160"/>
    </row>
    <row r="2523" spans="1:3" x14ac:dyDescent="0.25">
      <c r="A2523" s="155"/>
      <c r="B2523" s="160"/>
      <c r="C2523" s="160"/>
    </row>
    <row r="2524" spans="1:3" x14ac:dyDescent="0.25">
      <c r="A2524" s="155"/>
      <c r="B2524" s="160"/>
      <c r="C2524" s="160"/>
    </row>
    <row r="2525" spans="1:3" x14ac:dyDescent="0.25">
      <c r="A2525" s="155"/>
      <c r="B2525" s="160"/>
      <c r="C2525" s="160"/>
    </row>
    <row r="2526" spans="1:3" x14ac:dyDescent="0.25">
      <c r="A2526" s="155"/>
      <c r="B2526" s="160"/>
      <c r="C2526" s="160"/>
    </row>
    <row r="2527" spans="1:3" x14ac:dyDescent="0.25">
      <c r="A2527" s="155"/>
      <c r="B2527" s="160"/>
      <c r="C2527" s="160"/>
    </row>
    <row r="2528" spans="1:3" x14ac:dyDescent="0.25">
      <c r="A2528" s="155"/>
      <c r="B2528" s="160"/>
      <c r="C2528" s="160"/>
    </row>
    <row r="2529" spans="1:3" x14ac:dyDescent="0.25">
      <c r="A2529" s="155"/>
      <c r="B2529" s="160"/>
      <c r="C2529" s="160"/>
    </row>
    <row r="2530" spans="1:3" x14ac:dyDescent="0.25">
      <c r="A2530" s="155"/>
      <c r="B2530" s="160"/>
      <c r="C2530" s="160"/>
    </row>
    <row r="2531" spans="1:3" x14ac:dyDescent="0.25">
      <c r="A2531" s="155"/>
      <c r="B2531" s="160"/>
      <c r="C2531" s="160"/>
    </row>
    <row r="2532" spans="1:3" x14ac:dyDescent="0.25">
      <c r="A2532" s="155"/>
      <c r="B2532" s="160"/>
      <c r="C2532" s="160"/>
    </row>
    <row r="2533" spans="1:3" x14ac:dyDescent="0.25">
      <c r="A2533" s="155"/>
      <c r="B2533" s="160"/>
      <c r="C2533" s="160"/>
    </row>
    <row r="2534" spans="1:3" x14ac:dyDescent="0.25">
      <c r="A2534" s="155"/>
      <c r="B2534" s="160"/>
      <c r="C2534" s="160"/>
    </row>
    <row r="2535" spans="1:3" x14ac:dyDescent="0.25">
      <c r="A2535" s="155"/>
      <c r="B2535" s="160"/>
      <c r="C2535" s="160"/>
    </row>
    <row r="2536" spans="1:3" x14ac:dyDescent="0.25">
      <c r="A2536" s="155"/>
      <c r="B2536" s="160"/>
      <c r="C2536" s="160"/>
    </row>
    <row r="2537" spans="1:3" x14ac:dyDescent="0.25">
      <c r="A2537" s="155"/>
      <c r="B2537" s="160"/>
      <c r="C2537" s="160"/>
    </row>
    <row r="2538" spans="1:3" x14ac:dyDescent="0.25">
      <c r="A2538" s="155"/>
      <c r="B2538" s="160"/>
      <c r="C2538" s="160"/>
    </row>
    <row r="2539" spans="1:3" x14ac:dyDescent="0.25">
      <c r="A2539" s="155"/>
      <c r="B2539" s="160"/>
      <c r="C2539" s="160"/>
    </row>
    <row r="2540" spans="1:3" x14ac:dyDescent="0.25">
      <c r="A2540" s="155"/>
      <c r="B2540" s="160"/>
      <c r="C2540" s="160"/>
    </row>
    <row r="2541" spans="1:3" x14ac:dyDescent="0.25">
      <c r="A2541" s="155"/>
      <c r="B2541" s="160"/>
      <c r="C2541" s="160"/>
    </row>
    <row r="2542" spans="1:3" x14ac:dyDescent="0.25">
      <c r="A2542" s="155"/>
      <c r="B2542" s="160"/>
      <c r="C2542" s="160"/>
    </row>
    <row r="2543" spans="1:3" x14ac:dyDescent="0.25">
      <c r="A2543" s="155"/>
      <c r="B2543" s="160"/>
      <c r="C2543" s="160"/>
    </row>
    <row r="2544" spans="1:3" x14ac:dyDescent="0.25">
      <c r="A2544" s="155"/>
      <c r="B2544" s="160"/>
      <c r="C2544" s="160"/>
    </row>
    <row r="2545" spans="1:3" x14ac:dyDescent="0.25">
      <c r="A2545" s="155"/>
      <c r="B2545" s="160"/>
      <c r="C2545" s="160"/>
    </row>
    <row r="2546" spans="1:3" x14ac:dyDescent="0.25">
      <c r="A2546" s="155"/>
      <c r="B2546" s="160"/>
      <c r="C2546" s="160"/>
    </row>
    <row r="2547" spans="1:3" x14ac:dyDescent="0.25">
      <c r="A2547" s="155"/>
      <c r="B2547" s="160"/>
      <c r="C2547" s="160"/>
    </row>
    <row r="2548" spans="1:3" x14ac:dyDescent="0.25">
      <c r="A2548" s="155"/>
      <c r="B2548" s="160"/>
      <c r="C2548" s="160"/>
    </row>
    <row r="2549" spans="1:3" x14ac:dyDescent="0.25">
      <c r="A2549" s="155"/>
      <c r="B2549" s="160"/>
      <c r="C2549" s="160"/>
    </row>
    <row r="2550" spans="1:3" x14ac:dyDescent="0.25">
      <c r="A2550" s="155"/>
      <c r="B2550" s="160"/>
      <c r="C2550" s="160"/>
    </row>
    <row r="2551" spans="1:3" x14ac:dyDescent="0.25">
      <c r="A2551" s="155"/>
      <c r="B2551" s="160"/>
      <c r="C2551" s="160"/>
    </row>
    <row r="2552" spans="1:3" x14ac:dyDescent="0.25">
      <c r="A2552" s="155"/>
      <c r="B2552" s="160"/>
      <c r="C2552" s="160"/>
    </row>
    <row r="2553" spans="1:3" x14ac:dyDescent="0.25">
      <c r="A2553" s="155"/>
      <c r="B2553" s="160"/>
      <c r="C2553" s="160"/>
    </row>
    <row r="2554" spans="1:3" x14ac:dyDescent="0.25">
      <c r="A2554" s="155"/>
      <c r="B2554" s="160"/>
      <c r="C2554" s="160"/>
    </row>
    <row r="2555" spans="1:3" x14ac:dyDescent="0.25">
      <c r="A2555" s="155"/>
      <c r="B2555" s="160"/>
      <c r="C2555" s="160"/>
    </row>
    <row r="2556" spans="1:3" x14ac:dyDescent="0.25">
      <c r="A2556" s="155"/>
      <c r="B2556" s="160"/>
      <c r="C2556" s="160"/>
    </row>
    <row r="2557" spans="1:3" x14ac:dyDescent="0.25">
      <c r="A2557" s="155"/>
      <c r="B2557" s="160"/>
      <c r="C2557" s="160"/>
    </row>
    <row r="2558" spans="1:3" x14ac:dyDescent="0.25">
      <c r="A2558" s="155"/>
      <c r="B2558" s="160"/>
      <c r="C2558" s="160"/>
    </row>
    <row r="2559" spans="1:3" x14ac:dyDescent="0.25">
      <c r="A2559" s="155"/>
      <c r="B2559" s="160"/>
      <c r="C2559" s="160"/>
    </row>
    <row r="2560" spans="1:3" x14ac:dyDescent="0.25">
      <c r="A2560" s="155"/>
      <c r="B2560" s="160"/>
      <c r="C2560" s="160"/>
    </row>
    <row r="2561" spans="1:3" x14ac:dyDescent="0.25">
      <c r="A2561" s="155"/>
      <c r="B2561" s="160"/>
      <c r="C2561" s="160"/>
    </row>
    <row r="2562" spans="1:3" x14ac:dyDescent="0.25">
      <c r="A2562" s="155"/>
      <c r="B2562" s="160"/>
      <c r="C2562" s="160"/>
    </row>
    <row r="2563" spans="1:3" x14ac:dyDescent="0.25">
      <c r="A2563" s="155"/>
      <c r="B2563" s="160"/>
      <c r="C2563" s="160"/>
    </row>
    <row r="2564" spans="1:3" x14ac:dyDescent="0.25">
      <c r="A2564" s="155"/>
      <c r="B2564" s="160"/>
      <c r="C2564" s="160"/>
    </row>
    <row r="2565" spans="1:3" x14ac:dyDescent="0.25">
      <c r="A2565" s="155"/>
      <c r="B2565" s="160"/>
      <c r="C2565" s="160"/>
    </row>
    <row r="2566" spans="1:3" x14ac:dyDescent="0.25">
      <c r="A2566" s="155"/>
      <c r="B2566" s="160"/>
      <c r="C2566" s="160"/>
    </row>
    <row r="2567" spans="1:3" x14ac:dyDescent="0.25">
      <c r="A2567" s="155"/>
      <c r="B2567" s="160"/>
      <c r="C2567" s="160"/>
    </row>
    <row r="2568" spans="1:3" x14ac:dyDescent="0.25">
      <c r="A2568" s="155"/>
      <c r="B2568" s="160"/>
      <c r="C2568" s="160"/>
    </row>
    <row r="2569" spans="1:3" x14ac:dyDescent="0.25">
      <c r="A2569" s="155"/>
      <c r="B2569" s="160"/>
      <c r="C2569" s="160"/>
    </row>
    <row r="2570" spans="1:3" x14ac:dyDescent="0.25">
      <c r="A2570" s="155"/>
      <c r="B2570" s="160"/>
      <c r="C2570" s="160"/>
    </row>
    <row r="2571" spans="1:3" x14ac:dyDescent="0.25">
      <c r="A2571" s="155"/>
      <c r="B2571" s="160"/>
      <c r="C2571" s="160"/>
    </row>
    <row r="2572" spans="1:3" x14ac:dyDescent="0.25">
      <c r="A2572" s="155"/>
      <c r="B2572" s="160"/>
      <c r="C2572" s="160"/>
    </row>
    <row r="2573" spans="1:3" x14ac:dyDescent="0.25">
      <c r="A2573" s="155"/>
      <c r="B2573" s="160"/>
      <c r="C2573" s="160"/>
    </row>
    <row r="2574" spans="1:3" x14ac:dyDescent="0.25">
      <c r="A2574" s="155"/>
      <c r="B2574" s="160"/>
      <c r="C2574" s="160"/>
    </row>
    <row r="2575" spans="1:3" x14ac:dyDescent="0.25">
      <c r="A2575" s="155"/>
      <c r="B2575" s="160"/>
      <c r="C2575" s="160"/>
    </row>
    <row r="2576" spans="1:3" x14ac:dyDescent="0.25">
      <c r="A2576" s="155"/>
      <c r="B2576" s="160"/>
      <c r="C2576" s="160"/>
    </row>
    <row r="2577" spans="1:3" x14ac:dyDescent="0.25">
      <c r="A2577" s="155"/>
      <c r="B2577" s="160"/>
      <c r="C2577" s="160"/>
    </row>
    <row r="2578" spans="1:3" x14ac:dyDescent="0.25">
      <c r="A2578" s="155"/>
      <c r="B2578" s="160"/>
      <c r="C2578" s="160"/>
    </row>
    <row r="2579" spans="1:3" x14ac:dyDescent="0.25">
      <c r="A2579" s="155"/>
      <c r="B2579" s="160"/>
      <c r="C2579" s="160"/>
    </row>
    <row r="2580" spans="1:3" x14ac:dyDescent="0.25">
      <c r="A2580" s="155"/>
      <c r="B2580" s="160"/>
      <c r="C2580" s="160"/>
    </row>
    <row r="2581" spans="1:3" x14ac:dyDescent="0.25">
      <c r="A2581" s="155"/>
      <c r="B2581" s="160"/>
      <c r="C2581" s="160"/>
    </row>
    <row r="2582" spans="1:3" x14ac:dyDescent="0.25">
      <c r="A2582" s="155"/>
      <c r="B2582" s="160"/>
      <c r="C2582" s="160"/>
    </row>
    <row r="2583" spans="1:3" x14ac:dyDescent="0.25">
      <c r="A2583" s="155"/>
      <c r="B2583" s="160"/>
      <c r="C2583" s="160"/>
    </row>
    <row r="2584" spans="1:3" x14ac:dyDescent="0.25">
      <c r="A2584" s="155"/>
      <c r="B2584" s="160"/>
      <c r="C2584" s="160"/>
    </row>
    <row r="2585" spans="1:3" x14ac:dyDescent="0.25">
      <c r="A2585" s="155"/>
      <c r="B2585" s="160"/>
      <c r="C2585" s="160"/>
    </row>
    <row r="2586" spans="1:3" x14ac:dyDescent="0.25">
      <c r="A2586" s="155"/>
      <c r="B2586" s="160"/>
      <c r="C2586" s="160"/>
    </row>
    <row r="2587" spans="1:3" x14ac:dyDescent="0.25">
      <c r="A2587" s="155"/>
      <c r="B2587" s="160"/>
      <c r="C2587" s="160"/>
    </row>
    <row r="2588" spans="1:3" x14ac:dyDescent="0.25">
      <c r="A2588" s="155"/>
      <c r="B2588" s="160"/>
      <c r="C2588" s="160"/>
    </row>
    <row r="2589" spans="1:3" x14ac:dyDescent="0.25">
      <c r="A2589" s="155"/>
      <c r="B2589" s="160"/>
      <c r="C2589" s="160"/>
    </row>
    <row r="2590" spans="1:3" x14ac:dyDescent="0.25">
      <c r="A2590" s="155"/>
      <c r="B2590" s="160"/>
      <c r="C2590" s="160"/>
    </row>
    <row r="2591" spans="1:3" x14ac:dyDescent="0.25">
      <c r="A2591" s="155"/>
      <c r="B2591" s="160"/>
      <c r="C2591" s="160"/>
    </row>
    <row r="2592" spans="1:3" x14ac:dyDescent="0.25">
      <c r="A2592" s="155"/>
      <c r="B2592" s="160"/>
      <c r="C2592" s="160"/>
    </row>
    <row r="2593" spans="1:3" x14ac:dyDescent="0.25">
      <c r="A2593" s="155"/>
      <c r="B2593" s="160"/>
      <c r="C2593" s="160"/>
    </row>
    <row r="2594" spans="1:3" x14ac:dyDescent="0.25">
      <c r="A2594" s="155"/>
      <c r="B2594" s="160"/>
      <c r="C2594" s="160"/>
    </row>
    <row r="2595" spans="1:3" x14ac:dyDescent="0.25">
      <c r="A2595" s="155"/>
      <c r="B2595" s="160"/>
      <c r="C2595" s="160"/>
    </row>
    <row r="2596" spans="1:3" x14ac:dyDescent="0.25">
      <c r="A2596" s="155"/>
      <c r="B2596" s="160"/>
      <c r="C2596" s="160"/>
    </row>
    <row r="2597" spans="1:3" x14ac:dyDescent="0.25">
      <c r="A2597" s="155"/>
      <c r="B2597" s="160"/>
      <c r="C2597" s="160"/>
    </row>
    <row r="2598" spans="1:3" x14ac:dyDescent="0.25">
      <c r="A2598" s="155"/>
      <c r="B2598" s="160"/>
      <c r="C2598" s="160"/>
    </row>
    <row r="2599" spans="1:3" x14ac:dyDescent="0.25">
      <c r="A2599" s="155"/>
      <c r="B2599" s="160"/>
      <c r="C2599" s="160"/>
    </row>
    <row r="2600" spans="1:3" x14ac:dyDescent="0.25">
      <c r="A2600" s="155"/>
      <c r="B2600" s="160"/>
      <c r="C2600" s="160"/>
    </row>
    <row r="2601" spans="1:3" x14ac:dyDescent="0.25">
      <c r="A2601" s="155"/>
      <c r="B2601" s="160"/>
      <c r="C2601" s="160"/>
    </row>
    <row r="2602" spans="1:3" x14ac:dyDescent="0.25">
      <c r="A2602" s="155"/>
      <c r="B2602" s="160"/>
      <c r="C2602" s="160"/>
    </row>
    <row r="2603" spans="1:3" x14ac:dyDescent="0.25">
      <c r="A2603" s="155"/>
      <c r="B2603" s="160"/>
      <c r="C2603" s="160"/>
    </row>
    <row r="2604" spans="1:3" x14ac:dyDescent="0.25">
      <c r="A2604" s="155"/>
      <c r="B2604" s="160"/>
      <c r="C2604" s="160"/>
    </row>
    <row r="2605" spans="1:3" x14ac:dyDescent="0.25">
      <c r="A2605" s="155"/>
      <c r="B2605" s="160"/>
      <c r="C2605" s="160"/>
    </row>
    <row r="2606" spans="1:3" x14ac:dyDescent="0.25">
      <c r="A2606" s="155"/>
      <c r="B2606" s="160"/>
      <c r="C2606" s="160"/>
    </row>
    <row r="2607" spans="1:3" x14ac:dyDescent="0.25">
      <c r="A2607" s="155"/>
      <c r="B2607" s="160"/>
      <c r="C2607" s="160"/>
    </row>
    <row r="2608" spans="1:3" x14ac:dyDescent="0.25">
      <c r="A2608" s="155"/>
      <c r="B2608" s="160"/>
      <c r="C2608" s="160"/>
    </row>
    <row r="2609" spans="1:3" x14ac:dyDescent="0.25">
      <c r="A2609" s="155"/>
      <c r="B2609" s="160"/>
      <c r="C2609" s="160"/>
    </row>
    <row r="2610" spans="1:3" x14ac:dyDescent="0.25">
      <c r="A2610" s="155"/>
      <c r="B2610" s="160"/>
      <c r="C2610" s="160"/>
    </row>
    <row r="2611" spans="1:3" x14ac:dyDescent="0.25">
      <c r="A2611" s="155"/>
      <c r="B2611" s="160"/>
      <c r="C2611" s="160"/>
    </row>
    <row r="2612" spans="1:3" x14ac:dyDescent="0.25">
      <c r="A2612" s="155"/>
      <c r="B2612" s="160"/>
      <c r="C2612" s="160"/>
    </row>
    <row r="2613" spans="1:3" x14ac:dyDescent="0.25">
      <c r="A2613" s="155"/>
      <c r="B2613" s="160"/>
      <c r="C2613" s="160"/>
    </row>
    <row r="2614" spans="1:3" x14ac:dyDescent="0.25">
      <c r="A2614" s="155"/>
      <c r="B2614" s="160"/>
      <c r="C2614" s="160"/>
    </row>
    <row r="2615" spans="1:3" x14ac:dyDescent="0.25">
      <c r="A2615" s="155"/>
      <c r="B2615" s="160"/>
      <c r="C2615" s="160"/>
    </row>
    <row r="2616" spans="1:3" x14ac:dyDescent="0.25">
      <c r="A2616" s="155"/>
      <c r="B2616" s="160"/>
      <c r="C2616" s="160"/>
    </row>
    <row r="2617" spans="1:3" x14ac:dyDescent="0.25">
      <c r="A2617" s="155"/>
      <c r="B2617" s="160"/>
      <c r="C2617" s="160"/>
    </row>
    <row r="2618" spans="1:3" x14ac:dyDescent="0.25">
      <c r="A2618" s="155"/>
      <c r="B2618" s="160"/>
      <c r="C2618" s="160"/>
    </row>
    <row r="2619" spans="1:3" x14ac:dyDescent="0.25">
      <c r="A2619" s="155"/>
      <c r="B2619" s="160"/>
      <c r="C2619" s="160"/>
    </row>
    <row r="2620" spans="1:3" x14ac:dyDescent="0.25">
      <c r="A2620" s="155"/>
      <c r="B2620" s="160"/>
      <c r="C2620" s="160"/>
    </row>
    <row r="2621" spans="1:3" x14ac:dyDescent="0.25">
      <c r="A2621" s="155"/>
      <c r="B2621" s="160"/>
      <c r="C2621" s="160"/>
    </row>
    <row r="2622" spans="1:3" x14ac:dyDescent="0.25">
      <c r="A2622" s="155"/>
      <c r="B2622" s="160"/>
      <c r="C2622" s="160"/>
    </row>
    <row r="2623" spans="1:3" x14ac:dyDescent="0.25">
      <c r="A2623" s="155"/>
      <c r="B2623" s="160"/>
      <c r="C2623" s="160"/>
    </row>
    <row r="2624" spans="1:3" x14ac:dyDescent="0.25">
      <c r="A2624" s="155"/>
      <c r="B2624" s="160"/>
      <c r="C2624" s="160"/>
    </row>
    <row r="2625" spans="1:3" x14ac:dyDescent="0.25">
      <c r="A2625" s="155"/>
      <c r="B2625" s="160"/>
      <c r="C2625" s="160"/>
    </row>
    <row r="2626" spans="1:3" x14ac:dyDescent="0.25">
      <c r="A2626" s="155"/>
      <c r="B2626" s="160"/>
      <c r="C2626" s="160"/>
    </row>
    <row r="2627" spans="1:3" x14ac:dyDescent="0.25">
      <c r="A2627" s="155"/>
      <c r="B2627" s="160"/>
      <c r="C2627" s="160"/>
    </row>
    <row r="2628" spans="1:3" x14ac:dyDescent="0.25">
      <c r="A2628" s="155"/>
      <c r="B2628" s="160"/>
      <c r="C2628" s="160"/>
    </row>
    <row r="2629" spans="1:3" x14ac:dyDescent="0.25">
      <c r="A2629" s="155"/>
      <c r="B2629" s="160"/>
      <c r="C2629" s="160"/>
    </row>
    <row r="2630" spans="1:3" x14ac:dyDescent="0.25">
      <c r="A2630" s="155"/>
      <c r="B2630" s="160"/>
      <c r="C2630" s="160"/>
    </row>
    <row r="2631" spans="1:3" x14ac:dyDescent="0.25">
      <c r="A2631" s="155"/>
      <c r="B2631" s="160"/>
      <c r="C2631" s="160"/>
    </row>
    <row r="2632" spans="1:3" x14ac:dyDescent="0.25">
      <c r="A2632" s="155"/>
      <c r="B2632" s="160"/>
      <c r="C2632" s="160"/>
    </row>
    <row r="2633" spans="1:3" x14ac:dyDescent="0.25">
      <c r="A2633" s="155"/>
      <c r="B2633" s="160"/>
      <c r="C2633" s="160"/>
    </row>
    <row r="2634" spans="1:3" x14ac:dyDescent="0.25">
      <c r="A2634" s="155"/>
      <c r="B2634" s="160"/>
      <c r="C2634" s="160"/>
    </row>
    <row r="2635" spans="1:3" x14ac:dyDescent="0.25">
      <c r="A2635" s="155"/>
      <c r="B2635" s="160"/>
      <c r="C2635" s="160"/>
    </row>
    <row r="2636" spans="1:3" x14ac:dyDescent="0.25">
      <c r="A2636" s="155"/>
      <c r="B2636" s="160"/>
      <c r="C2636" s="160"/>
    </row>
    <row r="2637" spans="1:3" x14ac:dyDescent="0.25">
      <c r="A2637" s="155"/>
      <c r="B2637" s="160"/>
      <c r="C2637" s="160"/>
    </row>
    <row r="2638" spans="1:3" x14ac:dyDescent="0.25">
      <c r="A2638" s="155"/>
      <c r="B2638" s="160"/>
      <c r="C2638" s="160"/>
    </row>
    <row r="2639" spans="1:3" x14ac:dyDescent="0.25">
      <c r="A2639" s="155"/>
      <c r="B2639" s="160"/>
      <c r="C2639" s="160"/>
    </row>
    <row r="2640" spans="1:3" x14ac:dyDescent="0.25">
      <c r="A2640" s="155"/>
      <c r="B2640" s="160"/>
      <c r="C2640" s="160"/>
    </row>
    <row r="2641" spans="1:3" x14ac:dyDescent="0.25">
      <c r="A2641" s="155"/>
      <c r="B2641" s="160"/>
      <c r="C2641" s="160"/>
    </row>
    <row r="2642" spans="1:3" x14ac:dyDescent="0.25">
      <c r="A2642" s="155"/>
      <c r="B2642" s="160"/>
      <c r="C2642" s="160"/>
    </row>
    <row r="2643" spans="1:3" x14ac:dyDescent="0.25">
      <c r="A2643" s="155"/>
      <c r="B2643" s="160"/>
      <c r="C2643" s="160"/>
    </row>
    <row r="2644" spans="1:3" x14ac:dyDescent="0.25">
      <c r="A2644" s="155"/>
      <c r="B2644" s="160"/>
      <c r="C2644" s="160"/>
    </row>
    <row r="2645" spans="1:3" x14ac:dyDescent="0.25">
      <c r="A2645" s="155"/>
      <c r="B2645" s="160"/>
      <c r="C2645" s="160"/>
    </row>
    <row r="2646" spans="1:3" x14ac:dyDescent="0.25">
      <c r="A2646" s="155"/>
      <c r="B2646" s="160"/>
      <c r="C2646" s="160"/>
    </row>
    <row r="2647" spans="1:3" x14ac:dyDescent="0.25">
      <c r="A2647" s="155"/>
      <c r="B2647" s="160"/>
      <c r="C2647" s="160"/>
    </row>
    <row r="2648" spans="1:3" x14ac:dyDescent="0.25">
      <c r="A2648" s="155"/>
      <c r="B2648" s="160"/>
      <c r="C2648" s="160"/>
    </row>
    <row r="2649" spans="1:3" x14ac:dyDescent="0.25">
      <c r="A2649" s="155"/>
      <c r="B2649" s="160"/>
      <c r="C2649" s="160"/>
    </row>
    <row r="2650" spans="1:3" x14ac:dyDescent="0.25">
      <c r="A2650" s="155"/>
      <c r="B2650" s="160"/>
      <c r="C2650" s="160"/>
    </row>
    <row r="2651" spans="1:3" x14ac:dyDescent="0.25">
      <c r="A2651" s="155"/>
      <c r="B2651" s="160"/>
      <c r="C2651" s="160"/>
    </row>
    <row r="2652" spans="1:3" x14ac:dyDescent="0.25">
      <c r="A2652" s="155"/>
      <c r="B2652" s="160"/>
      <c r="C2652" s="160"/>
    </row>
    <row r="2653" spans="1:3" x14ac:dyDescent="0.25">
      <c r="A2653" s="155"/>
      <c r="B2653" s="160"/>
      <c r="C2653" s="160"/>
    </row>
    <row r="2654" spans="1:3" x14ac:dyDescent="0.25">
      <c r="A2654" s="155"/>
      <c r="B2654" s="160"/>
      <c r="C2654" s="160"/>
    </row>
    <row r="2655" spans="1:3" x14ac:dyDescent="0.25">
      <c r="A2655" s="155"/>
      <c r="B2655" s="160"/>
      <c r="C2655" s="160"/>
    </row>
    <row r="2656" spans="1:3" x14ac:dyDescent="0.25">
      <c r="A2656" s="155"/>
      <c r="B2656" s="160"/>
      <c r="C2656" s="160"/>
    </row>
    <row r="2657" spans="1:3" x14ac:dyDescent="0.25">
      <c r="A2657" s="155"/>
      <c r="B2657" s="160"/>
      <c r="C2657" s="160"/>
    </row>
    <row r="2658" spans="1:3" x14ac:dyDescent="0.25">
      <c r="A2658" s="155"/>
      <c r="B2658" s="160"/>
      <c r="C2658" s="160"/>
    </row>
    <row r="2659" spans="1:3" x14ac:dyDescent="0.25">
      <c r="A2659" s="155"/>
      <c r="B2659" s="160"/>
      <c r="C2659" s="160"/>
    </row>
    <row r="2660" spans="1:3" x14ac:dyDescent="0.25">
      <c r="A2660" s="155"/>
      <c r="B2660" s="160"/>
      <c r="C2660" s="160"/>
    </row>
    <row r="2661" spans="1:3" x14ac:dyDescent="0.25">
      <c r="A2661" s="155"/>
      <c r="B2661" s="160"/>
      <c r="C2661" s="160"/>
    </row>
    <row r="2662" spans="1:3" x14ac:dyDescent="0.25">
      <c r="A2662" s="155"/>
      <c r="B2662" s="160"/>
      <c r="C2662" s="160"/>
    </row>
    <row r="2663" spans="1:3" x14ac:dyDescent="0.25">
      <c r="A2663" s="155"/>
      <c r="B2663" s="160"/>
      <c r="C2663" s="160"/>
    </row>
    <row r="2664" spans="1:3" x14ac:dyDescent="0.25">
      <c r="A2664" s="155"/>
      <c r="B2664" s="160"/>
      <c r="C2664" s="160"/>
    </row>
    <row r="2665" spans="1:3" x14ac:dyDescent="0.25">
      <c r="A2665" s="155"/>
      <c r="B2665" s="160"/>
      <c r="C2665" s="160"/>
    </row>
    <row r="2666" spans="1:3" x14ac:dyDescent="0.25">
      <c r="A2666" s="155"/>
      <c r="B2666" s="160"/>
      <c r="C2666" s="160"/>
    </row>
    <row r="2667" spans="1:3" x14ac:dyDescent="0.25">
      <c r="A2667" s="155"/>
      <c r="B2667" s="160"/>
      <c r="C2667" s="160"/>
    </row>
    <row r="2668" spans="1:3" x14ac:dyDescent="0.25">
      <c r="A2668" s="155"/>
      <c r="B2668" s="160"/>
      <c r="C2668" s="160"/>
    </row>
    <row r="2669" spans="1:3" x14ac:dyDescent="0.25">
      <c r="A2669" s="155"/>
      <c r="B2669" s="160"/>
      <c r="C2669" s="160"/>
    </row>
    <row r="2670" spans="1:3" x14ac:dyDescent="0.25">
      <c r="A2670" s="155"/>
      <c r="B2670" s="160"/>
      <c r="C2670" s="160"/>
    </row>
    <row r="2671" spans="1:3" x14ac:dyDescent="0.25">
      <c r="A2671" s="155"/>
      <c r="B2671" s="160"/>
      <c r="C2671" s="160"/>
    </row>
    <row r="2672" spans="1:3" x14ac:dyDescent="0.25">
      <c r="A2672" s="155"/>
      <c r="B2672" s="160"/>
      <c r="C2672" s="160"/>
    </row>
    <row r="2673" spans="1:3" x14ac:dyDescent="0.25">
      <c r="A2673" s="155"/>
      <c r="B2673" s="160"/>
      <c r="C2673" s="160"/>
    </row>
    <row r="2674" spans="1:3" x14ac:dyDescent="0.25">
      <c r="A2674" s="155"/>
      <c r="B2674" s="160"/>
      <c r="C2674" s="160"/>
    </row>
    <row r="2675" spans="1:3" x14ac:dyDescent="0.25">
      <c r="A2675" s="155"/>
      <c r="B2675" s="160"/>
      <c r="C2675" s="160"/>
    </row>
    <row r="2676" spans="1:3" x14ac:dyDescent="0.25">
      <c r="A2676" s="155"/>
      <c r="B2676" s="160"/>
      <c r="C2676" s="160"/>
    </row>
    <row r="2677" spans="1:3" x14ac:dyDescent="0.25">
      <c r="A2677" s="155"/>
      <c r="B2677" s="160"/>
      <c r="C2677" s="160"/>
    </row>
    <row r="2678" spans="1:3" x14ac:dyDescent="0.25">
      <c r="A2678" s="155"/>
      <c r="B2678" s="160"/>
      <c r="C2678" s="160"/>
    </row>
    <row r="2679" spans="1:3" x14ac:dyDescent="0.25">
      <c r="A2679" s="155"/>
      <c r="B2679" s="160"/>
      <c r="C2679" s="160"/>
    </row>
    <row r="2680" spans="1:3" x14ac:dyDescent="0.25">
      <c r="A2680" s="155"/>
      <c r="B2680" s="160"/>
      <c r="C2680" s="160"/>
    </row>
    <row r="2681" spans="1:3" x14ac:dyDescent="0.25">
      <c r="A2681" s="155"/>
      <c r="B2681" s="160"/>
      <c r="C2681" s="160"/>
    </row>
    <row r="2682" spans="1:3" x14ac:dyDescent="0.25">
      <c r="A2682" s="155"/>
      <c r="B2682" s="160"/>
      <c r="C2682" s="160"/>
    </row>
    <row r="2683" spans="1:3" x14ac:dyDescent="0.25">
      <c r="A2683" s="155"/>
      <c r="B2683" s="160"/>
      <c r="C2683" s="160"/>
    </row>
    <row r="2684" spans="1:3" x14ac:dyDescent="0.25">
      <c r="A2684" s="155"/>
      <c r="B2684" s="160"/>
      <c r="C2684" s="160"/>
    </row>
    <row r="2685" spans="1:3" x14ac:dyDescent="0.25">
      <c r="A2685" s="155"/>
      <c r="B2685" s="160"/>
      <c r="C2685" s="160"/>
    </row>
    <row r="2686" spans="1:3" x14ac:dyDescent="0.25">
      <c r="A2686" s="155"/>
      <c r="B2686" s="160"/>
      <c r="C2686" s="160"/>
    </row>
    <row r="2687" spans="1:3" x14ac:dyDescent="0.25">
      <c r="A2687" s="155"/>
      <c r="B2687" s="160"/>
      <c r="C2687" s="160"/>
    </row>
    <row r="2688" spans="1:3" x14ac:dyDescent="0.25">
      <c r="A2688" s="155"/>
      <c r="B2688" s="160"/>
      <c r="C2688" s="160"/>
    </row>
    <row r="2689" spans="1:3" x14ac:dyDescent="0.25">
      <c r="A2689" s="155"/>
      <c r="B2689" s="160"/>
      <c r="C2689" s="160"/>
    </row>
    <row r="2690" spans="1:3" x14ac:dyDescent="0.25">
      <c r="A2690" s="155"/>
      <c r="B2690" s="160"/>
      <c r="C2690" s="160"/>
    </row>
    <row r="2691" spans="1:3" x14ac:dyDescent="0.25">
      <c r="A2691" s="155"/>
      <c r="B2691" s="160"/>
      <c r="C2691" s="160"/>
    </row>
    <row r="2692" spans="1:3" x14ac:dyDescent="0.25">
      <c r="A2692" s="155"/>
      <c r="B2692" s="160"/>
      <c r="C2692" s="160"/>
    </row>
    <row r="2693" spans="1:3" x14ac:dyDescent="0.25">
      <c r="A2693" s="155"/>
      <c r="B2693" s="160"/>
      <c r="C2693" s="160"/>
    </row>
    <row r="2694" spans="1:3" x14ac:dyDescent="0.25">
      <c r="A2694" s="155"/>
      <c r="B2694" s="160"/>
      <c r="C2694" s="160"/>
    </row>
    <row r="2695" spans="1:3" x14ac:dyDescent="0.25">
      <c r="A2695" s="155"/>
      <c r="B2695" s="160"/>
      <c r="C2695" s="160"/>
    </row>
    <row r="2696" spans="1:3" x14ac:dyDescent="0.25">
      <c r="A2696" s="155"/>
      <c r="B2696" s="160"/>
      <c r="C2696" s="160"/>
    </row>
    <row r="2697" spans="1:3" x14ac:dyDescent="0.25">
      <c r="A2697" s="155"/>
      <c r="B2697" s="160"/>
      <c r="C2697" s="160"/>
    </row>
    <row r="2698" spans="1:3" x14ac:dyDescent="0.25">
      <c r="A2698" s="155"/>
      <c r="B2698" s="160"/>
      <c r="C2698" s="160"/>
    </row>
    <row r="2699" spans="1:3" x14ac:dyDescent="0.25">
      <c r="A2699" s="155"/>
      <c r="B2699" s="160"/>
      <c r="C2699" s="160"/>
    </row>
    <row r="2700" spans="1:3" x14ac:dyDescent="0.25">
      <c r="A2700" s="155"/>
      <c r="B2700" s="160"/>
      <c r="C2700" s="160"/>
    </row>
    <row r="2701" spans="1:3" x14ac:dyDescent="0.25">
      <c r="A2701" s="155"/>
      <c r="B2701" s="160"/>
      <c r="C2701" s="160"/>
    </row>
    <row r="2702" spans="1:3" x14ac:dyDescent="0.25">
      <c r="A2702" s="155"/>
      <c r="B2702" s="160"/>
      <c r="C2702" s="160"/>
    </row>
    <row r="2703" spans="1:3" x14ac:dyDescent="0.25">
      <c r="A2703" s="155"/>
      <c r="B2703" s="160"/>
      <c r="C2703" s="160"/>
    </row>
    <row r="2704" spans="1:3" x14ac:dyDescent="0.25">
      <c r="A2704" s="155"/>
      <c r="B2704" s="160"/>
      <c r="C2704" s="160"/>
    </row>
    <row r="2705" spans="1:3" x14ac:dyDescent="0.25">
      <c r="A2705" s="155"/>
      <c r="B2705" s="160"/>
      <c r="C2705" s="160"/>
    </row>
    <row r="2706" spans="1:3" x14ac:dyDescent="0.25">
      <c r="A2706" s="155"/>
      <c r="B2706" s="160"/>
      <c r="C2706" s="160"/>
    </row>
    <row r="2707" spans="1:3" x14ac:dyDescent="0.25">
      <c r="A2707" s="155"/>
      <c r="B2707" s="160"/>
      <c r="C2707" s="160"/>
    </row>
    <row r="2708" spans="1:3" x14ac:dyDescent="0.25">
      <c r="A2708" s="155"/>
      <c r="B2708" s="160"/>
      <c r="C2708" s="160"/>
    </row>
    <row r="2709" spans="1:3" x14ac:dyDescent="0.25">
      <c r="A2709" s="155"/>
      <c r="B2709" s="160"/>
      <c r="C2709" s="160"/>
    </row>
    <row r="2710" spans="1:3" x14ac:dyDescent="0.25">
      <c r="A2710" s="155"/>
      <c r="B2710" s="160"/>
      <c r="C2710" s="160"/>
    </row>
    <row r="2711" spans="1:3" x14ac:dyDescent="0.25">
      <c r="A2711" s="155"/>
      <c r="B2711" s="160"/>
      <c r="C2711" s="160"/>
    </row>
    <row r="2712" spans="1:3" x14ac:dyDescent="0.25">
      <c r="A2712" s="155"/>
      <c r="B2712" s="160"/>
      <c r="C2712" s="160"/>
    </row>
    <row r="2713" spans="1:3" x14ac:dyDescent="0.25">
      <c r="A2713" s="155"/>
      <c r="B2713" s="160"/>
      <c r="C2713" s="160"/>
    </row>
    <row r="2714" spans="1:3" x14ac:dyDescent="0.25">
      <c r="A2714" s="155"/>
      <c r="B2714" s="160"/>
      <c r="C2714" s="160"/>
    </row>
    <row r="2715" spans="1:3" x14ac:dyDescent="0.25">
      <c r="A2715" s="155"/>
      <c r="B2715" s="160"/>
      <c r="C2715" s="160"/>
    </row>
    <row r="2716" spans="1:3" x14ac:dyDescent="0.25">
      <c r="A2716" s="155"/>
      <c r="B2716" s="160"/>
      <c r="C2716" s="160"/>
    </row>
    <row r="2717" spans="1:3" x14ac:dyDescent="0.25">
      <c r="A2717" s="155"/>
      <c r="B2717" s="160"/>
      <c r="C2717" s="160"/>
    </row>
    <row r="2718" spans="1:3" x14ac:dyDescent="0.25">
      <c r="A2718" s="155"/>
      <c r="B2718" s="160"/>
      <c r="C2718" s="160"/>
    </row>
    <row r="2719" spans="1:3" x14ac:dyDescent="0.25">
      <c r="A2719" s="155"/>
      <c r="B2719" s="160"/>
      <c r="C2719" s="160"/>
    </row>
    <row r="2720" spans="1:3" x14ac:dyDescent="0.25">
      <c r="A2720" s="155"/>
      <c r="B2720" s="160"/>
      <c r="C2720" s="160"/>
    </row>
    <row r="2721" spans="1:3" x14ac:dyDescent="0.25">
      <c r="A2721" s="155"/>
      <c r="B2721" s="160"/>
      <c r="C2721" s="160"/>
    </row>
    <row r="2722" spans="1:3" x14ac:dyDescent="0.25">
      <c r="A2722" s="155"/>
      <c r="B2722" s="160"/>
      <c r="C2722" s="160"/>
    </row>
    <row r="2723" spans="1:3" x14ac:dyDescent="0.25">
      <c r="A2723" s="155"/>
      <c r="B2723" s="160"/>
      <c r="C2723" s="160"/>
    </row>
    <row r="2724" spans="1:3" x14ac:dyDescent="0.25">
      <c r="A2724" s="155"/>
      <c r="B2724" s="160"/>
      <c r="C2724" s="160"/>
    </row>
    <row r="2725" spans="1:3" x14ac:dyDescent="0.25">
      <c r="A2725" s="155"/>
      <c r="B2725" s="160"/>
      <c r="C2725" s="160"/>
    </row>
    <row r="2726" spans="1:3" x14ac:dyDescent="0.25">
      <c r="A2726" s="155"/>
      <c r="B2726" s="160"/>
      <c r="C2726" s="160"/>
    </row>
    <row r="2727" spans="1:3" x14ac:dyDescent="0.25">
      <c r="A2727" s="155"/>
      <c r="B2727" s="160"/>
      <c r="C2727" s="160"/>
    </row>
    <row r="2728" spans="1:3" x14ac:dyDescent="0.25">
      <c r="A2728" s="155"/>
      <c r="B2728" s="160"/>
      <c r="C2728" s="160"/>
    </row>
    <row r="2729" spans="1:3" x14ac:dyDescent="0.25">
      <c r="A2729" s="155"/>
      <c r="B2729" s="160"/>
      <c r="C2729" s="160"/>
    </row>
    <row r="2730" spans="1:3" x14ac:dyDescent="0.25">
      <c r="A2730" s="155"/>
      <c r="B2730" s="160"/>
      <c r="C2730" s="160"/>
    </row>
    <row r="2731" spans="1:3" x14ac:dyDescent="0.25">
      <c r="A2731" s="155"/>
      <c r="B2731" s="160"/>
      <c r="C2731" s="160"/>
    </row>
    <row r="2732" spans="1:3" x14ac:dyDescent="0.25">
      <c r="A2732" s="155"/>
      <c r="B2732" s="160"/>
      <c r="C2732" s="160"/>
    </row>
    <row r="2733" spans="1:3" x14ac:dyDescent="0.25">
      <c r="A2733" s="155"/>
      <c r="B2733" s="160"/>
      <c r="C2733" s="160"/>
    </row>
    <row r="2734" spans="1:3" x14ac:dyDescent="0.25">
      <c r="A2734" s="155"/>
      <c r="B2734" s="160"/>
      <c r="C2734" s="160"/>
    </row>
    <row r="2735" spans="1:3" x14ac:dyDescent="0.25">
      <c r="A2735" s="155"/>
      <c r="B2735" s="160"/>
      <c r="C2735" s="160"/>
    </row>
    <row r="2736" spans="1:3" x14ac:dyDescent="0.25">
      <c r="A2736" s="155"/>
      <c r="B2736" s="160"/>
      <c r="C2736" s="160"/>
    </row>
    <row r="2737" spans="1:3" x14ac:dyDescent="0.25">
      <c r="A2737" s="155"/>
      <c r="B2737" s="160"/>
      <c r="C2737" s="160"/>
    </row>
    <row r="2738" spans="1:3" x14ac:dyDescent="0.25">
      <c r="A2738" s="155"/>
      <c r="B2738" s="160"/>
      <c r="C2738" s="160"/>
    </row>
    <row r="2739" spans="1:3" x14ac:dyDescent="0.25">
      <c r="A2739" s="155"/>
      <c r="B2739" s="160"/>
      <c r="C2739" s="160"/>
    </row>
    <row r="2740" spans="1:3" x14ac:dyDescent="0.25">
      <c r="A2740" s="155"/>
      <c r="B2740" s="160"/>
      <c r="C2740" s="160"/>
    </row>
    <row r="2741" spans="1:3" x14ac:dyDescent="0.25">
      <c r="A2741" s="155"/>
      <c r="B2741" s="160"/>
      <c r="C2741" s="160"/>
    </row>
    <row r="2742" spans="1:3" x14ac:dyDescent="0.25">
      <c r="A2742" s="155"/>
      <c r="B2742" s="160"/>
      <c r="C2742" s="160"/>
    </row>
    <row r="2743" spans="1:3" x14ac:dyDescent="0.25">
      <c r="A2743" s="155"/>
      <c r="B2743" s="160"/>
      <c r="C2743" s="160"/>
    </row>
    <row r="2744" spans="1:3" x14ac:dyDescent="0.25">
      <c r="A2744" s="155"/>
      <c r="B2744" s="160"/>
      <c r="C2744" s="160"/>
    </row>
    <row r="2745" spans="1:3" x14ac:dyDescent="0.25">
      <c r="A2745" s="155"/>
      <c r="B2745" s="160"/>
      <c r="C2745" s="160"/>
    </row>
    <row r="2746" spans="1:3" x14ac:dyDescent="0.25">
      <c r="A2746" s="155"/>
      <c r="B2746" s="160"/>
      <c r="C2746" s="160"/>
    </row>
    <row r="2747" spans="1:3" x14ac:dyDescent="0.25">
      <c r="A2747" s="155"/>
      <c r="B2747" s="160"/>
      <c r="C2747" s="160"/>
    </row>
    <row r="2748" spans="1:3" x14ac:dyDescent="0.25">
      <c r="A2748" s="155"/>
      <c r="B2748" s="160"/>
      <c r="C2748" s="160"/>
    </row>
    <row r="2749" spans="1:3" x14ac:dyDescent="0.25">
      <c r="A2749" s="155"/>
      <c r="B2749" s="160"/>
      <c r="C2749" s="160"/>
    </row>
    <row r="2750" spans="1:3" x14ac:dyDescent="0.25">
      <c r="A2750" s="155"/>
      <c r="B2750" s="160"/>
      <c r="C2750" s="160"/>
    </row>
    <row r="2751" spans="1:3" x14ac:dyDescent="0.25">
      <c r="A2751" s="155"/>
      <c r="B2751" s="160"/>
      <c r="C2751" s="160"/>
    </row>
    <row r="2752" spans="1:3" x14ac:dyDescent="0.25">
      <c r="A2752" s="155"/>
      <c r="B2752" s="160"/>
      <c r="C2752" s="160"/>
    </row>
    <row r="2753" spans="1:3" x14ac:dyDescent="0.25">
      <c r="A2753" s="155"/>
      <c r="B2753" s="160"/>
      <c r="C2753" s="160"/>
    </row>
    <row r="2754" spans="1:3" x14ac:dyDescent="0.25">
      <c r="A2754" s="155"/>
      <c r="B2754" s="160"/>
      <c r="C2754" s="160"/>
    </row>
    <row r="2755" spans="1:3" x14ac:dyDescent="0.25">
      <c r="A2755" s="155"/>
      <c r="B2755" s="160"/>
      <c r="C2755" s="160"/>
    </row>
    <row r="2756" spans="1:3" x14ac:dyDescent="0.25">
      <c r="A2756" s="155"/>
      <c r="B2756" s="160"/>
      <c r="C2756" s="160"/>
    </row>
    <row r="2757" spans="1:3" x14ac:dyDescent="0.25">
      <c r="A2757" s="155"/>
      <c r="B2757" s="160"/>
      <c r="C2757" s="160"/>
    </row>
    <row r="2758" spans="1:3" x14ac:dyDescent="0.25">
      <c r="A2758" s="155"/>
      <c r="B2758" s="160"/>
      <c r="C2758" s="160"/>
    </row>
    <row r="2759" spans="1:3" x14ac:dyDescent="0.25">
      <c r="A2759" s="155"/>
      <c r="B2759" s="160"/>
      <c r="C2759" s="160"/>
    </row>
    <row r="2760" spans="1:3" x14ac:dyDescent="0.25">
      <c r="A2760" s="155"/>
      <c r="B2760" s="160"/>
      <c r="C2760" s="160"/>
    </row>
    <row r="2761" spans="1:3" x14ac:dyDescent="0.25">
      <c r="A2761" s="155"/>
      <c r="B2761" s="160"/>
      <c r="C2761" s="160"/>
    </row>
    <row r="2762" spans="1:3" x14ac:dyDescent="0.25">
      <c r="A2762" s="155"/>
      <c r="B2762" s="160"/>
      <c r="C2762" s="160"/>
    </row>
    <row r="2763" spans="1:3" x14ac:dyDescent="0.25">
      <c r="A2763" s="155"/>
      <c r="B2763" s="160"/>
      <c r="C2763" s="160"/>
    </row>
    <row r="2764" spans="1:3" x14ac:dyDescent="0.25">
      <c r="A2764" s="155"/>
      <c r="B2764" s="160"/>
      <c r="C2764" s="160"/>
    </row>
    <row r="2765" spans="1:3" x14ac:dyDescent="0.25">
      <c r="A2765" s="155"/>
      <c r="B2765" s="160"/>
      <c r="C2765" s="160"/>
    </row>
    <row r="2766" spans="1:3" x14ac:dyDescent="0.25">
      <c r="A2766" s="155"/>
      <c r="B2766" s="160"/>
      <c r="C2766" s="160"/>
    </row>
    <row r="2767" spans="1:3" x14ac:dyDescent="0.25">
      <c r="A2767" s="155"/>
      <c r="B2767" s="160"/>
      <c r="C2767" s="160"/>
    </row>
    <row r="2768" spans="1:3" x14ac:dyDescent="0.25">
      <c r="A2768" s="155"/>
      <c r="B2768" s="160"/>
      <c r="C2768" s="160"/>
    </row>
    <row r="2769" spans="1:3" x14ac:dyDescent="0.25">
      <c r="A2769" s="155"/>
      <c r="B2769" s="160"/>
      <c r="C2769" s="160"/>
    </row>
    <row r="2770" spans="1:3" x14ac:dyDescent="0.25">
      <c r="A2770" s="155"/>
      <c r="B2770" s="160"/>
      <c r="C2770" s="160"/>
    </row>
    <row r="2771" spans="1:3" x14ac:dyDescent="0.25">
      <c r="A2771" s="155"/>
      <c r="B2771" s="160"/>
      <c r="C2771" s="160"/>
    </row>
    <row r="2772" spans="1:3" x14ac:dyDescent="0.25">
      <c r="A2772" s="155"/>
      <c r="B2772" s="160"/>
      <c r="C2772" s="160"/>
    </row>
    <row r="2773" spans="1:3" x14ac:dyDescent="0.25">
      <c r="A2773" s="155"/>
      <c r="B2773" s="160"/>
      <c r="C2773" s="160"/>
    </row>
    <row r="2774" spans="1:3" x14ac:dyDescent="0.25">
      <c r="A2774" s="155"/>
      <c r="B2774" s="160"/>
      <c r="C2774" s="160"/>
    </row>
    <row r="2775" spans="1:3" x14ac:dyDescent="0.25">
      <c r="A2775" s="155"/>
      <c r="B2775" s="160"/>
      <c r="C2775" s="160"/>
    </row>
    <row r="2776" spans="1:3" x14ac:dyDescent="0.25">
      <c r="A2776" s="155"/>
      <c r="B2776" s="160"/>
      <c r="C2776" s="160"/>
    </row>
    <row r="2777" spans="1:3" x14ac:dyDescent="0.25">
      <c r="A2777" s="155"/>
      <c r="B2777" s="160"/>
      <c r="C2777" s="160"/>
    </row>
    <row r="2778" spans="1:3" x14ac:dyDescent="0.25">
      <c r="A2778" s="155"/>
      <c r="B2778" s="160"/>
      <c r="C2778" s="160"/>
    </row>
    <row r="2779" spans="1:3" x14ac:dyDescent="0.25">
      <c r="A2779" s="155"/>
      <c r="B2779" s="160"/>
      <c r="C2779" s="160"/>
    </row>
    <row r="2780" spans="1:3" x14ac:dyDescent="0.25">
      <c r="A2780" s="155"/>
      <c r="B2780" s="160"/>
      <c r="C2780" s="160"/>
    </row>
    <row r="2781" spans="1:3" x14ac:dyDescent="0.25">
      <c r="A2781" s="155"/>
      <c r="B2781" s="160"/>
      <c r="C2781" s="160"/>
    </row>
    <row r="2782" spans="1:3" x14ac:dyDescent="0.25">
      <c r="A2782" s="155"/>
      <c r="B2782" s="160"/>
      <c r="C2782" s="160"/>
    </row>
    <row r="2783" spans="1:3" x14ac:dyDescent="0.25">
      <c r="A2783" s="155"/>
      <c r="B2783" s="160"/>
      <c r="C2783" s="160"/>
    </row>
    <row r="2784" spans="1:3" x14ac:dyDescent="0.25">
      <c r="A2784" s="155"/>
      <c r="B2784" s="160"/>
      <c r="C2784" s="160"/>
    </row>
    <row r="2785" spans="1:3" x14ac:dyDescent="0.25">
      <c r="A2785" s="155"/>
      <c r="B2785" s="160"/>
      <c r="C2785" s="160"/>
    </row>
    <row r="2786" spans="1:3" x14ac:dyDescent="0.25">
      <c r="A2786" s="155"/>
      <c r="B2786" s="160"/>
      <c r="C2786" s="160"/>
    </row>
    <row r="2787" spans="1:3" x14ac:dyDescent="0.25">
      <c r="A2787" s="155"/>
      <c r="B2787" s="160"/>
      <c r="C2787" s="160"/>
    </row>
    <row r="2788" spans="1:3" x14ac:dyDescent="0.25">
      <c r="A2788" s="155"/>
      <c r="B2788" s="160"/>
      <c r="C2788" s="160"/>
    </row>
    <row r="2789" spans="1:3" x14ac:dyDescent="0.25">
      <c r="A2789" s="155"/>
      <c r="B2789" s="160"/>
      <c r="C2789" s="160"/>
    </row>
    <row r="2790" spans="1:3" x14ac:dyDescent="0.25">
      <c r="A2790" s="155"/>
      <c r="B2790" s="160"/>
      <c r="C2790" s="160"/>
    </row>
    <row r="2791" spans="1:3" x14ac:dyDescent="0.25">
      <c r="A2791" s="155"/>
      <c r="B2791" s="160"/>
      <c r="C2791" s="160"/>
    </row>
    <row r="2792" spans="1:3" x14ac:dyDescent="0.25">
      <c r="A2792" s="155"/>
      <c r="B2792" s="160"/>
      <c r="C2792" s="160"/>
    </row>
    <row r="2793" spans="1:3" x14ac:dyDescent="0.25">
      <c r="A2793" s="155"/>
      <c r="B2793" s="160"/>
      <c r="C2793" s="160"/>
    </row>
    <row r="2794" spans="1:3" x14ac:dyDescent="0.25">
      <c r="A2794" s="155"/>
      <c r="B2794" s="160"/>
      <c r="C2794" s="160"/>
    </row>
    <row r="2795" spans="1:3" x14ac:dyDescent="0.25">
      <c r="A2795" s="155"/>
      <c r="B2795" s="160"/>
      <c r="C2795" s="160"/>
    </row>
    <row r="2796" spans="1:3" x14ac:dyDescent="0.25">
      <c r="A2796" s="155"/>
      <c r="B2796" s="160"/>
      <c r="C2796" s="160"/>
    </row>
    <row r="2797" spans="1:3" x14ac:dyDescent="0.25">
      <c r="A2797" s="155"/>
      <c r="B2797" s="160"/>
      <c r="C2797" s="160"/>
    </row>
    <row r="2798" spans="1:3" x14ac:dyDescent="0.25">
      <c r="A2798" s="155"/>
      <c r="B2798" s="160"/>
      <c r="C2798" s="160"/>
    </row>
    <row r="2799" spans="1:3" x14ac:dyDescent="0.25">
      <c r="A2799" s="155"/>
      <c r="B2799" s="160"/>
      <c r="C2799" s="160"/>
    </row>
    <row r="2800" spans="1:3" x14ac:dyDescent="0.25">
      <c r="A2800" s="155"/>
      <c r="B2800" s="160"/>
      <c r="C2800" s="160"/>
    </row>
    <row r="2801" spans="1:3" x14ac:dyDescent="0.25">
      <c r="A2801" s="155"/>
      <c r="B2801" s="160"/>
      <c r="C2801" s="160"/>
    </row>
    <row r="2802" spans="1:3" x14ac:dyDescent="0.25">
      <c r="A2802" s="155"/>
      <c r="B2802" s="160"/>
      <c r="C2802" s="160"/>
    </row>
    <row r="2803" spans="1:3" x14ac:dyDescent="0.25">
      <c r="A2803" s="155"/>
      <c r="B2803" s="160"/>
      <c r="C2803" s="160"/>
    </row>
    <row r="2804" spans="1:3" x14ac:dyDescent="0.25">
      <c r="A2804" s="155"/>
      <c r="B2804" s="160"/>
      <c r="C2804" s="160"/>
    </row>
    <row r="2805" spans="1:3" x14ac:dyDescent="0.25">
      <c r="A2805" s="155"/>
      <c r="B2805" s="160"/>
      <c r="C2805" s="160"/>
    </row>
    <row r="2806" spans="1:3" x14ac:dyDescent="0.25">
      <c r="A2806" s="155"/>
      <c r="B2806" s="160"/>
      <c r="C2806" s="160"/>
    </row>
    <row r="2807" spans="1:3" x14ac:dyDescent="0.25">
      <c r="A2807" s="155"/>
      <c r="B2807" s="160"/>
      <c r="C2807" s="160"/>
    </row>
    <row r="2808" spans="1:3" x14ac:dyDescent="0.25">
      <c r="A2808" s="155"/>
      <c r="B2808" s="160"/>
      <c r="C2808" s="160"/>
    </row>
    <row r="2809" spans="1:3" x14ac:dyDescent="0.25">
      <c r="A2809" s="155"/>
      <c r="B2809" s="160"/>
      <c r="C2809" s="160"/>
    </row>
    <row r="2810" spans="1:3" x14ac:dyDescent="0.25">
      <c r="A2810" s="155"/>
      <c r="B2810" s="160"/>
      <c r="C2810" s="160"/>
    </row>
    <row r="2811" spans="1:3" x14ac:dyDescent="0.25">
      <c r="A2811" s="155"/>
      <c r="B2811" s="160"/>
      <c r="C2811" s="160"/>
    </row>
    <row r="2812" spans="1:3" x14ac:dyDescent="0.25">
      <c r="A2812" s="155"/>
      <c r="B2812" s="160"/>
      <c r="C2812" s="160"/>
    </row>
    <row r="2813" spans="1:3" x14ac:dyDescent="0.25">
      <c r="A2813" s="155"/>
      <c r="B2813" s="160"/>
      <c r="C2813" s="160"/>
    </row>
    <row r="2814" spans="1:3" x14ac:dyDescent="0.25">
      <c r="A2814" s="155"/>
      <c r="B2814" s="160"/>
      <c r="C2814" s="160"/>
    </row>
    <row r="2815" spans="1:3" x14ac:dyDescent="0.25">
      <c r="A2815" s="155"/>
      <c r="B2815" s="160"/>
      <c r="C2815" s="160"/>
    </row>
    <row r="2816" spans="1:3" x14ac:dyDescent="0.25">
      <c r="A2816" s="155"/>
      <c r="B2816" s="160"/>
      <c r="C2816" s="160"/>
    </row>
    <row r="2817" spans="1:3" x14ac:dyDescent="0.25">
      <c r="A2817" s="155"/>
      <c r="B2817" s="160"/>
      <c r="C2817" s="160"/>
    </row>
    <row r="2818" spans="1:3" x14ac:dyDescent="0.25">
      <c r="A2818" s="155"/>
      <c r="B2818" s="160"/>
      <c r="C2818" s="160"/>
    </row>
    <row r="2819" spans="1:3" x14ac:dyDescent="0.25">
      <c r="A2819" s="155"/>
      <c r="B2819" s="160"/>
      <c r="C2819" s="160"/>
    </row>
    <row r="2820" spans="1:3" x14ac:dyDescent="0.25">
      <c r="A2820" s="155"/>
      <c r="B2820" s="160"/>
      <c r="C2820" s="160"/>
    </row>
    <row r="2821" spans="1:3" x14ac:dyDescent="0.25">
      <c r="A2821" s="155"/>
      <c r="B2821" s="160"/>
      <c r="C2821" s="160"/>
    </row>
    <row r="2822" spans="1:3" x14ac:dyDescent="0.25">
      <c r="A2822" s="155"/>
      <c r="B2822" s="160"/>
      <c r="C2822" s="160"/>
    </row>
    <row r="2823" spans="1:3" x14ac:dyDescent="0.25">
      <c r="A2823" s="155"/>
      <c r="B2823" s="160"/>
      <c r="C2823" s="160"/>
    </row>
    <row r="2824" spans="1:3" x14ac:dyDescent="0.25">
      <c r="A2824" s="155"/>
      <c r="B2824" s="160"/>
      <c r="C2824" s="160"/>
    </row>
    <row r="2825" spans="1:3" x14ac:dyDescent="0.25">
      <c r="A2825" s="155"/>
      <c r="B2825" s="160"/>
      <c r="C2825" s="160"/>
    </row>
    <row r="2826" spans="1:3" x14ac:dyDescent="0.25">
      <c r="A2826" s="155"/>
      <c r="B2826" s="160"/>
      <c r="C2826" s="160"/>
    </row>
    <row r="2827" spans="1:3" x14ac:dyDescent="0.25">
      <c r="A2827" s="155"/>
      <c r="B2827" s="160"/>
      <c r="C2827" s="160"/>
    </row>
    <row r="2828" spans="1:3" x14ac:dyDescent="0.25">
      <c r="A2828" s="155"/>
      <c r="B2828" s="160"/>
      <c r="C2828" s="160"/>
    </row>
    <row r="2829" spans="1:3" x14ac:dyDescent="0.25">
      <c r="A2829" s="155"/>
      <c r="B2829" s="160"/>
      <c r="C2829" s="160"/>
    </row>
    <row r="2830" spans="1:3" x14ac:dyDescent="0.25">
      <c r="A2830" s="155"/>
      <c r="B2830" s="160"/>
      <c r="C2830" s="160"/>
    </row>
    <row r="2831" spans="1:3" x14ac:dyDescent="0.25">
      <c r="A2831" s="155"/>
      <c r="B2831" s="160"/>
      <c r="C2831" s="160"/>
    </row>
    <row r="2832" spans="1:3" x14ac:dyDescent="0.25">
      <c r="A2832" s="155"/>
      <c r="B2832" s="160"/>
      <c r="C2832" s="160"/>
    </row>
    <row r="2833" spans="1:3" x14ac:dyDescent="0.25">
      <c r="A2833" s="155"/>
      <c r="B2833" s="160"/>
      <c r="C2833" s="160"/>
    </row>
    <row r="2834" spans="1:3" x14ac:dyDescent="0.25">
      <c r="A2834" s="155"/>
      <c r="B2834" s="160"/>
      <c r="C2834" s="160"/>
    </row>
    <row r="2835" spans="1:3" x14ac:dyDescent="0.25">
      <c r="A2835" s="155"/>
      <c r="B2835" s="160"/>
      <c r="C2835" s="160"/>
    </row>
    <row r="2836" spans="1:3" x14ac:dyDescent="0.25">
      <c r="A2836" s="155"/>
      <c r="B2836" s="160"/>
      <c r="C2836" s="160"/>
    </row>
    <row r="2837" spans="1:3" x14ac:dyDescent="0.25">
      <c r="A2837" s="155"/>
      <c r="B2837" s="160"/>
      <c r="C2837" s="160"/>
    </row>
    <row r="2838" spans="1:3" x14ac:dyDescent="0.25">
      <c r="A2838" s="155"/>
      <c r="B2838" s="160"/>
      <c r="C2838" s="160"/>
    </row>
    <row r="2839" spans="1:3" x14ac:dyDescent="0.25">
      <c r="A2839" s="155"/>
      <c r="B2839" s="160"/>
      <c r="C2839" s="160"/>
    </row>
    <row r="2840" spans="1:3" x14ac:dyDescent="0.25">
      <c r="A2840" s="155"/>
      <c r="B2840" s="160"/>
      <c r="C2840" s="160"/>
    </row>
    <row r="2841" spans="1:3" x14ac:dyDescent="0.25">
      <c r="A2841" s="155"/>
      <c r="B2841" s="160"/>
      <c r="C2841" s="160"/>
    </row>
    <row r="2842" spans="1:3" x14ac:dyDescent="0.25">
      <c r="A2842" s="155"/>
      <c r="B2842" s="160"/>
      <c r="C2842" s="160"/>
    </row>
    <row r="2843" spans="1:3" x14ac:dyDescent="0.25">
      <c r="A2843" s="155"/>
      <c r="B2843" s="160"/>
      <c r="C2843" s="160"/>
    </row>
    <row r="2844" spans="1:3" x14ac:dyDescent="0.25">
      <c r="A2844" s="155"/>
      <c r="B2844" s="160"/>
      <c r="C2844" s="160"/>
    </row>
    <row r="2845" spans="1:3" x14ac:dyDescent="0.25">
      <c r="A2845" s="155"/>
      <c r="B2845" s="160"/>
      <c r="C2845" s="160"/>
    </row>
    <row r="2846" spans="1:3" x14ac:dyDescent="0.25">
      <c r="A2846" s="155"/>
      <c r="B2846" s="160"/>
      <c r="C2846" s="160"/>
    </row>
    <row r="2847" spans="1:3" x14ac:dyDescent="0.25">
      <c r="A2847" s="155"/>
      <c r="B2847" s="160"/>
      <c r="C2847" s="160"/>
    </row>
    <row r="2848" spans="1:3" x14ac:dyDescent="0.25">
      <c r="A2848" s="155"/>
      <c r="B2848" s="160"/>
      <c r="C2848" s="160"/>
    </row>
    <row r="2849" spans="1:3" x14ac:dyDescent="0.25">
      <c r="A2849" s="155"/>
      <c r="B2849" s="160"/>
      <c r="C2849" s="160"/>
    </row>
    <row r="2850" spans="1:3" x14ac:dyDescent="0.25">
      <c r="A2850" s="155"/>
      <c r="B2850" s="160"/>
      <c r="C2850" s="160"/>
    </row>
    <row r="2851" spans="1:3" x14ac:dyDescent="0.25">
      <c r="A2851" s="155"/>
      <c r="B2851" s="160"/>
      <c r="C2851" s="160"/>
    </row>
    <row r="2852" spans="1:3" x14ac:dyDescent="0.25">
      <c r="A2852" s="155"/>
      <c r="B2852" s="160"/>
      <c r="C2852" s="160"/>
    </row>
    <row r="2853" spans="1:3" x14ac:dyDescent="0.25">
      <c r="A2853" s="155"/>
      <c r="B2853" s="160"/>
      <c r="C2853" s="160"/>
    </row>
    <row r="2854" spans="1:3" x14ac:dyDescent="0.25">
      <c r="A2854" s="155"/>
      <c r="B2854" s="160"/>
      <c r="C2854" s="160"/>
    </row>
    <row r="2855" spans="1:3" x14ac:dyDescent="0.25">
      <c r="A2855" s="155"/>
      <c r="B2855" s="160"/>
      <c r="C2855" s="160"/>
    </row>
    <row r="2856" spans="1:3" x14ac:dyDescent="0.25">
      <c r="A2856" s="155"/>
      <c r="B2856" s="160"/>
      <c r="C2856" s="160"/>
    </row>
    <row r="2857" spans="1:3" x14ac:dyDescent="0.25">
      <c r="A2857" s="155"/>
      <c r="B2857" s="160"/>
      <c r="C2857" s="160"/>
    </row>
    <row r="2858" spans="1:3" x14ac:dyDescent="0.25">
      <c r="A2858" s="155"/>
      <c r="B2858" s="160"/>
      <c r="C2858" s="160"/>
    </row>
    <row r="2859" spans="1:3" x14ac:dyDescent="0.25">
      <c r="A2859" s="155"/>
      <c r="B2859" s="160"/>
      <c r="C2859" s="160"/>
    </row>
    <row r="2860" spans="1:3" x14ac:dyDescent="0.25">
      <c r="A2860" s="155"/>
      <c r="B2860" s="160"/>
      <c r="C2860" s="160"/>
    </row>
    <row r="2861" spans="1:3" x14ac:dyDescent="0.25">
      <c r="A2861" s="155"/>
      <c r="B2861" s="160"/>
      <c r="C2861" s="160"/>
    </row>
    <row r="2862" spans="1:3" x14ac:dyDescent="0.25">
      <c r="A2862" s="155"/>
      <c r="B2862" s="160"/>
      <c r="C2862" s="160"/>
    </row>
    <row r="2863" spans="1:3" x14ac:dyDescent="0.25">
      <c r="A2863" s="155"/>
      <c r="B2863" s="160"/>
      <c r="C2863" s="160"/>
    </row>
    <row r="2864" spans="1:3" x14ac:dyDescent="0.25">
      <c r="A2864" s="155"/>
      <c r="B2864" s="160"/>
      <c r="C2864" s="160"/>
    </row>
    <row r="2865" spans="1:3" x14ac:dyDescent="0.25">
      <c r="A2865" s="155"/>
      <c r="B2865" s="160"/>
      <c r="C2865" s="160"/>
    </row>
    <row r="2866" spans="1:3" x14ac:dyDescent="0.25">
      <c r="A2866" s="155"/>
      <c r="B2866" s="160"/>
      <c r="C2866" s="160"/>
    </row>
    <row r="2867" spans="1:3" x14ac:dyDescent="0.25">
      <c r="A2867" s="155"/>
      <c r="B2867" s="160"/>
      <c r="C2867" s="160"/>
    </row>
    <row r="2868" spans="1:3" x14ac:dyDescent="0.25">
      <c r="A2868" s="155"/>
      <c r="B2868" s="160"/>
      <c r="C2868" s="160"/>
    </row>
    <row r="2869" spans="1:3" x14ac:dyDescent="0.25">
      <c r="A2869" s="155"/>
      <c r="B2869" s="160"/>
      <c r="C2869" s="160"/>
    </row>
    <row r="2870" spans="1:3" x14ac:dyDescent="0.25">
      <c r="A2870" s="155"/>
      <c r="B2870" s="160"/>
      <c r="C2870" s="160"/>
    </row>
    <row r="2871" spans="1:3" x14ac:dyDescent="0.25">
      <c r="A2871" s="155"/>
      <c r="B2871" s="160"/>
      <c r="C2871" s="160"/>
    </row>
    <row r="2872" spans="1:3" x14ac:dyDescent="0.25">
      <c r="A2872" s="155"/>
      <c r="B2872" s="160"/>
      <c r="C2872" s="160"/>
    </row>
    <row r="2873" spans="1:3" x14ac:dyDescent="0.25">
      <c r="A2873" s="155"/>
      <c r="B2873" s="160"/>
      <c r="C2873" s="160"/>
    </row>
    <row r="2874" spans="1:3" x14ac:dyDescent="0.25">
      <c r="A2874" s="155"/>
      <c r="B2874" s="160"/>
      <c r="C2874" s="160"/>
    </row>
    <row r="2875" spans="1:3" x14ac:dyDescent="0.25">
      <c r="A2875" s="155"/>
      <c r="B2875" s="160"/>
      <c r="C2875" s="160"/>
    </row>
    <row r="2876" spans="1:3" x14ac:dyDescent="0.25">
      <c r="A2876" s="155"/>
      <c r="B2876" s="160"/>
      <c r="C2876" s="160"/>
    </row>
    <row r="2877" spans="1:3" x14ac:dyDescent="0.25">
      <c r="A2877" s="155"/>
      <c r="B2877" s="160"/>
      <c r="C2877" s="160"/>
    </row>
    <row r="2878" spans="1:3" x14ac:dyDescent="0.25">
      <c r="A2878" s="155"/>
      <c r="B2878" s="160"/>
      <c r="C2878" s="160"/>
    </row>
    <row r="2879" spans="1:3" x14ac:dyDescent="0.25">
      <c r="A2879" s="155"/>
      <c r="B2879" s="160"/>
      <c r="C2879" s="160"/>
    </row>
    <row r="2880" spans="1:3" x14ac:dyDescent="0.25">
      <c r="A2880" s="155"/>
      <c r="B2880" s="160"/>
      <c r="C2880" s="160"/>
    </row>
    <row r="2881" spans="1:3" x14ac:dyDescent="0.25">
      <c r="A2881" s="155"/>
      <c r="B2881" s="160"/>
      <c r="C2881" s="160"/>
    </row>
    <row r="2882" spans="1:3" x14ac:dyDescent="0.25">
      <c r="A2882" s="155"/>
      <c r="B2882" s="160"/>
      <c r="C2882" s="160"/>
    </row>
    <row r="2883" spans="1:3" x14ac:dyDescent="0.25">
      <c r="A2883" s="155"/>
      <c r="B2883" s="160"/>
      <c r="C2883" s="160"/>
    </row>
    <row r="2884" spans="1:3" x14ac:dyDescent="0.25">
      <c r="A2884" s="155"/>
      <c r="B2884" s="160"/>
      <c r="C2884" s="160"/>
    </row>
    <row r="2885" spans="1:3" x14ac:dyDescent="0.25">
      <c r="A2885" s="155"/>
      <c r="B2885" s="160"/>
      <c r="C2885" s="160"/>
    </row>
    <row r="2886" spans="1:3" x14ac:dyDescent="0.25">
      <c r="A2886" s="155"/>
      <c r="B2886" s="160"/>
      <c r="C2886" s="160"/>
    </row>
    <row r="2887" spans="1:3" x14ac:dyDescent="0.25">
      <c r="A2887" s="155"/>
      <c r="B2887" s="160"/>
      <c r="C2887" s="160"/>
    </row>
    <row r="2888" spans="1:3" x14ac:dyDescent="0.25">
      <c r="A2888" s="155"/>
      <c r="B2888" s="160"/>
      <c r="C2888" s="160"/>
    </row>
    <row r="2889" spans="1:3" x14ac:dyDescent="0.25">
      <c r="A2889" s="155"/>
      <c r="B2889" s="160"/>
      <c r="C2889" s="160"/>
    </row>
    <row r="2890" spans="1:3" x14ac:dyDescent="0.25">
      <c r="A2890" s="155"/>
      <c r="B2890" s="160"/>
      <c r="C2890" s="160"/>
    </row>
    <row r="2891" spans="1:3" x14ac:dyDescent="0.25">
      <c r="A2891" s="155"/>
      <c r="B2891" s="160"/>
      <c r="C2891" s="160"/>
    </row>
    <row r="2892" spans="1:3" x14ac:dyDescent="0.25">
      <c r="A2892" s="155"/>
      <c r="B2892" s="160"/>
      <c r="C2892" s="160"/>
    </row>
    <row r="2893" spans="1:3" x14ac:dyDescent="0.25">
      <c r="A2893" s="155"/>
      <c r="B2893" s="160"/>
      <c r="C2893" s="160"/>
    </row>
    <row r="2894" spans="1:3" x14ac:dyDescent="0.25">
      <c r="A2894" s="155"/>
      <c r="B2894" s="160"/>
      <c r="C2894" s="160"/>
    </row>
    <row r="2895" spans="1:3" x14ac:dyDescent="0.25">
      <c r="A2895" s="155"/>
      <c r="B2895" s="160"/>
      <c r="C2895" s="160"/>
    </row>
    <row r="2896" spans="1:3" x14ac:dyDescent="0.25">
      <c r="A2896" s="155"/>
      <c r="B2896" s="160"/>
      <c r="C2896" s="160"/>
    </row>
    <row r="2897" spans="1:3" x14ac:dyDescent="0.25">
      <c r="A2897" s="155"/>
      <c r="B2897" s="160"/>
      <c r="C2897" s="160"/>
    </row>
    <row r="2898" spans="1:3" x14ac:dyDescent="0.25">
      <c r="A2898" s="155"/>
      <c r="B2898" s="160"/>
      <c r="C2898" s="160"/>
    </row>
    <row r="2899" spans="1:3" x14ac:dyDescent="0.25">
      <c r="A2899" s="155"/>
      <c r="B2899" s="160"/>
      <c r="C2899" s="160"/>
    </row>
    <row r="2900" spans="1:3" x14ac:dyDescent="0.25">
      <c r="A2900" s="155"/>
      <c r="B2900" s="160"/>
      <c r="C2900" s="160"/>
    </row>
    <row r="2901" spans="1:3" x14ac:dyDescent="0.25">
      <c r="A2901" s="155"/>
      <c r="B2901" s="160"/>
      <c r="C2901" s="160"/>
    </row>
    <row r="2902" spans="1:3" x14ac:dyDescent="0.25">
      <c r="A2902" s="155"/>
      <c r="B2902" s="160"/>
      <c r="C2902" s="160"/>
    </row>
    <row r="2903" spans="1:3" x14ac:dyDescent="0.25">
      <c r="A2903" s="155"/>
      <c r="B2903" s="160"/>
      <c r="C2903" s="160"/>
    </row>
    <row r="2904" spans="1:3" x14ac:dyDescent="0.25">
      <c r="A2904" s="155"/>
      <c r="B2904" s="160"/>
      <c r="C2904" s="160"/>
    </row>
    <row r="2905" spans="1:3" x14ac:dyDescent="0.25">
      <c r="A2905" s="155"/>
      <c r="B2905" s="160"/>
      <c r="C2905" s="160"/>
    </row>
    <row r="2906" spans="1:3" x14ac:dyDescent="0.25">
      <c r="A2906" s="155"/>
      <c r="B2906" s="160"/>
      <c r="C2906" s="160"/>
    </row>
    <row r="2907" spans="1:3" x14ac:dyDescent="0.25">
      <c r="A2907" s="155"/>
      <c r="B2907" s="160"/>
      <c r="C2907" s="160"/>
    </row>
    <row r="2908" spans="1:3" x14ac:dyDescent="0.25">
      <c r="A2908" s="155"/>
      <c r="B2908" s="160"/>
      <c r="C2908" s="160"/>
    </row>
    <row r="2909" spans="1:3" x14ac:dyDescent="0.25">
      <c r="A2909" s="155"/>
      <c r="B2909" s="160"/>
      <c r="C2909" s="160"/>
    </row>
    <row r="2910" spans="1:3" x14ac:dyDescent="0.25">
      <c r="A2910" s="155"/>
      <c r="B2910" s="160"/>
      <c r="C2910" s="160"/>
    </row>
    <row r="2911" spans="1:3" x14ac:dyDescent="0.25">
      <c r="A2911" s="155"/>
      <c r="B2911" s="160"/>
      <c r="C2911" s="160"/>
    </row>
    <row r="2912" spans="1:3" x14ac:dyDescent="0.25">
      <c r="A2912" s="155"/>
      <c r="B2912" s="160"/>
      <c r="C2912" s="160"/>
    </row>
    <row r="2913" spans="1:3" x14ac:dyDescent="0.25">
      <c r="A2913" s="155"/>
      <c r="B2913" s="160"/>
      <c r="C2913" s="160"/>
    </row>
    <row r="2914" spans="1:3" x14ac:dyDescent="0.25">
      <c r="A2914" s="155"/>
      <c r="B2914" s="160"/>
      <c r="C2914" s="160"/>
    </row>
    <row r="2915" spans="1:3" x14ac:dyDescent="0.25">
      <c r="A2915" s="155"/>
      <c r="B2915" s="160"/>
      <c r="C2915" s="160"/>
    </row>
    <row r="2916" spans="1:3" x14ac:dyDescent="0.25">
      <c r="A2916" s="155"/>
      <c r="B2916" s="160"/>
      <c r="C2916" s="160"/>
    </row>
    <row r="2917" spans="1:3" x14ac:dyDescent="0.25">
      <c r="A2917" s="155"/>
      <c r="B2917" s="160"/>
      <c r="C2917" s="160"/>
    </row>
    <row r="2918" spans="1:3" x14ac:dyDescent="0.25">
      <c r="A2918" s="155"/>
      <c r="B2918" s="160"/>
      <c r="C2918" s="160"/>
    </row>
    <row r="2919" spans="1:3" x14ac:dyDescent="0.25">
      <c r="A2919" s="155"/>
      <c r="B2919" s="160"/>
      <c r="C2919" s="160"/>
    </row>
    <row r="2920" spans="1:3" x14ac:dyDescent="0.25">
      <c r="A2920" s="155"/>
      <c r="B2920" s="160"/>
      <c r="C2920" s="160"/>
    </row>
    <row r="2921" spans="1:3" x14ac:dyDescent="0.25">
      <c r="A2921" s="155"/>
      <c r="B2921" s="160"/>
      <c r="C2921" s="160"/>
    </row>
    <row r="2922" spans="1:3" x14ac:dyDescent="0.25">
      <c r="A2922" s="155"/>
      <c r="B2922" s="160"/>
      <c r="C2922" s="160"/>
    </row>
    <row r="2923" spans="1:3" x14ac:dyDescent="0.25">
      <c r="A2923" s="155"/>
      <c r="B2923" s="160"/>
      <c r="C2923" s="160"/>
    </row>
    <row r="2924" spans="1:3" x14ac:dyDescent="0.25">
      <c r="A2924" s="155"/>
      <c r="B2924" s="160"/>
      <c r="C2924" s="160"/>
    </row>
    <row r="2925" spans="1:3" x14ac:dyDescent="0.25">
      <c r="A2925" s="155"/>
      <c r="B2925" s="160"/>
      <c r="C2925" s="160"/>
    </row>
    <row r="2926" spans="1:3" x14ac:dyDescent="0.25">
      <c r="A2926" s="155"/>
      <c r="B2926" s="160"/>
      <c r="C2926" s="160"/>
    </row>
    <row r="2927" spans="1:3" x14ac:dyDescent="0.25">
      <c r="A2927" s="155"/>
      <c r="B2927" s="160"/>
      <c r="C2927" s="160"/>
    </row>
    <row r="2928" spans="1:3" x14ac:dyDescent="0.25">
      <c r="A2928" s="155"/>
      <c r="B2928" s="160"/>
      <c r="C2928" s="160"/>
    </row>
    <row r="2929" spans="1:3" x14ac:dyDescent="0.25">
      <c r="A2929" s="155"/>
      <c r="B2929" s="160"/>
      <c r="C2929" s="160"/>
    </row>
    <row r="2930" spans="1:3" x14ac:dyDescent="0.25">
      <c r="A2930" s="155"/>
      <c r="B2930" s="160"/>
      <c r="C2930" s="160"/>
    </row>
    <row r="2931" spans="1:3" x14ac:dyDescent="0.25">
      <c r="A2931" s="155"/>
      <c r="B2931" s="160"/>
      <c r="C2931" s="160"/>
    </row>
    <row r="2932" spans="1:3" x14ac:dyDescent="0.25">
      <c r="A2932" s="155"/>
      <c r="B2932" s="160"/>
      <c r="C2932" s="160"/>
    </row>
    <row r="2933" spans="1:3" x14ac:dyDescent="0.25">
      <c r="A2933" s="155"/>
      <c r="B2933" s="160"/>
      <c r="C2933" s="160"/>
    </row>
    <row r="2934" spans="1:3" x14ac:dyDescent="0.25">
      <c r="A2934" s="155"/>
      <c r="B2934" s="160"/>
      <c r="C2934" s="160"/>
    </row>
    <row r="2935" spans="1:3" x14ac:dyDescent="0.25">
      <c r="A2935" s="155"/>
      <c r="B2935" s="160"/>
      <c r="C2935" s="160"/>
    </row>
    <row r="2936" spans="1:3" x14ac:dyDescent="0.25">
      <c r="A2936" s="155"/>
      <c r="B2936" s="160"/>
      <c r="C2936" s="160"/>
    </row>
    <row r="2937" spans="1:3" x14ac:dyDescent="0.25">
      <c r="A2937" s="155"/>
      <c r="B2937" s="160"/>
      <c r="C2937" s="160"/>
    </row>
    <row r="2938" spans="1:3" x14ac:dyDescent="0.25">
      <c r="A2938" s="155"/>
      <c r="B2938" s="160"/>
      <c r="C2938" s="160"/>
    </row>
    <row r="2939" spans="1:3" x14ac:dyDescent="0.25">
      <c r="A2939" s="155"/>
      <c r="B2939" s="160"/>
      <c r="C2939" s="160"/>
    </row>
    <row r="2940" spans="1:3" x14ac:dyDescent="0.25">
      <c r="A2940" s="155"/>
      <c r="B2940" s="160"/>
      <c r="C2940" s="160"/>
    </row>
    <row r="2941" spans="1:3" x14ac:dyDescent="0.25">
      <c r="A2941" s="155"/>
      <c r="B2941" s="160"/>
      <c r="C2941" s="160"/>
    </row>
    <row r="2942" spans="1:3" x14ac:dyDescent="0.25">
      <c r="A2942" s="155"/>
      <c r="B2942" s="160"/>
      <c r="C2942" s="160"/>
    </row>
    <row r="2943" spans="1:3" x14ac:dyDescent="0.25">
      <c r="A2943" s="155"/>
      <c r="B2943" s="160"/>
      <c r="C2943" s="160"/>
    </row>
    <row r="2944" spans="1:3" x14ac:dyDescent="0.25">
      <c r="A2944" s="155"/>
      <c r="B2944" s="160"/>
      <c r="C2944" s="160"/>
    </row>
    <row r="2945" spans="1:3" x14ac:dyDescent="0.25">
      <c r="A2945" s="155"/>
      <c r="B2945" s="160"/>
      <c r="C2945" s="160"/>
    </row>
    <row r="2946" spans="1:3" x14ac:dyDescent="0.25">
      <c r="A2946" s="155"/>
      <c r="B2946" s="160"/>
      <c r="C2946" s="160"/>
    </row>
    <row r="2947" spans="1:3" x14ac:dyDescent="0.25">
      <c r="A2947" s="155"/>
      <c r="B2947" s="160"/>
      <c r="C2947" s="160"/>
    </row>
    <row r="2948" spans="1:3" x14ac:dyDescent="0.25">
      <c r="A2948" s="155"/>
      <c r="B2948" s="160"/>
      <c r="C2948" s="160"/>
    </row>
    <row r="2949" spans="1:3" x14ac:dyDescent="0.25">
      <c r="A2949" s="155"/>
      <c r="B2949" s="160"/>
      <c r="C2949" s="160"/>
    </row>
    <row r="2950" spans="1:3" x14ac:dyDescent="0.25">
      <c r="A2950" s="155"/>
      <c r="B2950" s="160"/>
      <c r="C2950" s="160"/>
    </row>
    <row r="2951" spans="1:3" x14ac:dyDescent="0.25">
      <c r="A2951" s="155"/>
      <c r="B2951" s="160"/>
      <c r="C2951" s="160"/>
    </row>
    <row r="2952" spans="1:3" x14ac:dyDescent="0.25">
      <c r="A2952" s="155"/>
      <c r="B2952" s="160"/>
      <c r="C2952" s="160"/>
    </row>
    <row r="2953" spans="1:3" x14ac:dyDescent="0.25">
      <c r="A2953" s="155"/>
      <c r="B2953" s="160"/>
      <c r="C2953" s="160"/>
    </row>
    <row r="2954" spans="1:3" x14ac:dyDescent="0.25">
      <c r="A2954" s="155"/>
      <c r="B2954" s="160"/>
      <c r="C2954" s="160"/>
    </row>
    <row r="2955" spans="1:3" x14ac:dyDescent="0.25">
      <c r="A2955" s="155"/>
      <c r="B2955" s="160"/>
      <c r="C2955" s="160"/>
    </row>
    <row r="2956" spans="1:3" x14ac:dyDescent="0.25">
      <c r="A2956" s="155"/>
      <c r="B2956" s="160"/>
      <c r="C2956" s="160"/>
    </row>
    <row r="2957" spans="1:3" x14ac:dyDescent="0.25">
      <c r="A2957" s="155"/>
      <c r="B2957" s="160"/>
      <c r="C2957" s="160"/>
    </row>
    <row r="2958" spans="1:3" x14ac:dyDescent="0.25">
      <c r="A2958" s="155"/>
      <c r="B2958" s="160"/>
      <c r="C2958" s="160"/>
    </row>
    <row r="2959" spans="1:3" x14ac:dyDescent="0.25">
      <c r="A2959" s="155"/>
      <c r="B2959" s="160"/>
      <c r="C2959" s="160"/>
    </row>
    <row r="2960" spans="1:3" x14ac:dyDescent="0.25">
      <c r="A2960" s="155"/>
      <c r="B2960" s="160"/>
      <c r="C2960" s="160"/>
    </row>
    <row r="2961" spans="1:3" x14ac:dyDescent="0.25">
      <c r="A2961" s="155"/>
      <c r="B2961" s="160"/>
      <c r="C2961" s="160"/>
    </row>
    <row r="2962" spans="1:3" x14ac:dyDescent="0.25">
      <c r="A2962" s="155"/>
      <c r="B2962" s="160"/>
      <c r="C2962" s="160"/>
    </row>
    <row r="2963" spans="1:3" x14ac:dyDescent="0.25">
      <c r="A2963" s="155"/>
      <c r="B2963" s="160"/>
      <c r="C2963" s="160"/>
    </row>
    <row r="2964" spans="1:3" x14ac:dyDescent="0.25">
      <c r="A2964" s="155"/>
      <c r="B2964" s="160"/>
      <c r="C2964" s="160"/>
    </row>
    <row r="2965" spans="1:3" x14ac:dyDescent="0.25">
      <c r="A2965" s="155"/>
      <c r="B2965" s="160"/>
      <c r="C2965" s="160"/>
    </row>
    <row r="2966" spans="1:3" x14ac:dyDescent="0.25">
      <c r="A2966" s="155"/>
      <c r="B2966" s="160"/>
      <c r="C2966" s="160"/>
    </row>
    <row r="2967" spans="1:3" x14ac:dyDescent="0.25">
      <c r="A2967" s="155"/>
      <c r="B2967" s="160"/>
      <c r="C2967" s="160"/>
    </row>
    <row r="2968" spans="1:3" x14ac:dyDescent="0.25">
      <c r="A2968" s="155"/>
      <c r="B2968" s="160"/>
      <c r="C2968" s="160"/>
    </row>
    <row r="2969" spans="1:3" x14ac:dyDescent="0.25">
      <c r="A2969" s="155"/>
      <c r="B2969" s="160"/>
      <c r="C2969" s="160"/>
    </row>
    <row r="2970" spans="1:3" x14ac:dyDescent="0.25">
      <c r="A2970" s="155"/>
      <c r="B2970" s="160"/>
      <c r="C2970" s="160"/>
    </row>
    <row r="2971" spans="1:3" x14ac:dyDescent="0.25">
      <c r="A2971" s="155"/>
      <c r="B2971" s="160"/>
      <c r="C2971" s="160"/>
    </row>
    <row r="2972" spans="1:3" x14ac:dyDescent="0.25">
      <c r="A2972" s="155"/>
      <c r="B2972" s="160"/>
      <c r="C2972" s="160"/>
    </row>
    <row r="2973" spans="1:3" x14ac:dyDescent="0.25">
      <c r="A2973" s="155"/>
      <c r="B2973" s="160"/>
      <c r="C2973" s="160"/>
    </row>
    <row r="2974" spans="1:3" x14ac:dyDescent="0.25">
      <c r="A2974" s="155"/>
      <c r="B2974" s="160"/>
      <c r="C2974" s="160"/>
    </row>
    <row r="2975" spans="1:3" x14ac:dyDescent="0.25">
      <c r="A2975" s="155"/>
      <c r="B2975" s="160"/>
      <c r="C2975" s="160"/>
    </row>
    <row r="2976" spans="1:3" x14ac:dyDescent="0.25">
      <c r="A2976" s="155"/>
      <c r="B2976" s="160"/>
      <c r="C2976" s="160"/>
    </row>
    <row r="2977" spans="1:3" x14ac:dyDescent="0.25">
      <c r="A2977" s="155"/>
      <c r="B2977" s="160"/>
      <c r="C2977" s="160"/>
    </row>
    <row r="2978" spans="1:3" x14ac:dyDescent="0.25">
      <c r="A2978" s="155"/>
      <c r="B2978" s="160"/>
      <c r="C2978" s="160"/>
    </row>
    <row r="2979" spans="1:3" x14ac:dyDescent="0.25">
      <c r="A2979" s="155"/>
      <c r="B2979" s="160"/>
      <c r="C2979" s="160"/>
    </row>
    <row r="2980" spans="1:3" x14ac:dyDescent="0.25">
      <c r="A2980" s="155"/>
      <c r="B2980" s="160"/>
      <c r="C2980" s="160"/>
    </row>
    <row r="2981" spans="1:3" x14ac:dyDescent="0.25">
      <c r="A2981" s="155"/>
      <c r="B2981" s="160"/>
      <c r="C2981" s="160"/>
    </row>
    <row r="2982" spans="1:3" x14ac:dyDescent="0.25">
      <c r="A2982" s="155"/>
      <c r="B2982" s="160"/>
      <c r="C2982" s="160"/>
    </row>
    <row r="2983" spans="1:3" x14ac:dyDescent="0.25">
      <c r="A2983" s="155"/>
      <c r="B2983" s="160"/>
      <c r="C2983" s="160"/>
    </row>
    <row r="2984" spans="1:3" x14ac:dyDescent="0.25">
      <c r="A2984" s="155"/>
      <c r="B2984" s="160"/>
      <c r="C2984" s="160"/>
    </row>
    <row r="2985" spans="1:3" x14ac:dyDescent="0.25">
      <c r="A2985" s="155"/>
      <c r="B2985" s="160"/>
      <c r="C2985" s="160"/>
    </row>
    <row r="2986" spans="1:3" x14ac:dyDescent="0.25">
      <c r="A2986" s="155"/>
      <c r="B2986" s="160"/>
      <c r="C2986" s="160"/>
    </row>
    <row r="2987" spans="1:3" x14ac:dyDescent="0.25">
      <c r="A2987" s="155"/>
      <c r="B2987" s="160"/>
      <c r="C2987" s="160"/>
    </row>
    <row r="2988" spans="1:3" x14ac:dyDescent="0.25">
      <c r="A2988" s="155"/>
      <c r="B2988" s="160"/>
      <c r="C2988" s="160"/>
    </row>
    <row r="2989" spans="1:3" x14ac:dyDescent="0.25">
      <c r="A2989" s="155"/>
      <c r="B2989" s="160"/>
      <c r="C2989" s="160"/>
    </row>
    <row r="2990" spans="1:3" x14ac:dyDescent="0.25">
      <c r="A2990" s="155"/>
      <c r="B2990" s="160"/>
      <c r="C2990" s="160"/>
    </row>
    <row r="2991" spans="1:3" x14ac:dyDescent="0.25">
      <c r="A2991" s="155"/>
      <c r="B2991" s="160"/>
      <c r="C2991" s="160"/>
    </row>
    <row r="2992" spans="1:3" x14ac:dyDescent="0.25">
      <c r="A2992" s="155"/>
      <c r="B2992" s="160"/>
      <c r="C2992" s="160"/>
    </row>
    <row r="2993" spans="1:3" x14ac:dyDescent="0.25">
      <c r="A2993" s="155"/>
      <c r="B2993" s="160"/>
      <c r="C2993" s="160"/>
    </row>
    <row r="2994" spans="1:3" x14ac:dyDescent="0.25">
      <c r="A2994" s="155"/>
      <c r="B2994" s="160"/>
      <c r="C2994" s="160"/>
    </row>
    <row r="2995" spans="1:3" x14ac:dyDescent="0.25">
      <c r="A2995" s="155"/>
      <c r="B2995" s="160"/>
      <c r="C2995" s="160"/>
    </row>
    <row r="2996" spans="1:3" x14ac:dyDescent="0.25">
      <c r="A2996" s="155"/>
      <c r="B2996" s="160"/>
      <c r="C2996" s="160"/>
    </row>
    <row r="2997" spans="1:3" x14ac:dyDescent="0.25">
      <c r="A2997" s="155"/>
      <c r="B2997" s="160"/>
      <c r="C2997" s="160"/>
    </row>
    <row r="2998" spans="1:3" x14ac:dyDescent="0.25">
      <c r="A2998" s="155"/>
      <c r="B2998" s="160"/>
      <c r="C2998" s="160"/>
    </row>
    <row r="2999" spans="1:3" x14ac:dyDescent="0.25">
      <c r="A2999" s="155"/>
      <c r="B2999" s="160"/>
      <c r="C2999" s="160"/>
    </row>
    <row r="3000" spans="1:3" x14ac:dyDescent="0.25">
      <c r="A3000" s="155"/>
      <c r="B3000" s="160"/>
      <c r="C3000" s="160"/>
    </row>
    <row r="3001" spans="1:3" x14ac:dyDescent="0.25">
      <c r="A3001" s="155"/>
      <c r="B3001" s="160"/>
      <c r="C3001" s="160"/>
    </row>
    <row r="3002" spans="1:3" x14ac:dyDescent="0.25">
      <c r="A3002" s="155"/>
      <c r="B3002" s="160"/>
      <c r="C3002" s="160"/>
    </row>
    <row r="3003" spans="1:3" x14ac:dyDescent="0.25">
      <c r="A3003" s="155"/>
      <c r="B3003" s="160"/>
      <c r="C3003" s="160"/>
    </row>
    <row r="3004" spans="1:3" x14ac:dyDescent="0.25">
      <c r="A3004" s="155"/>
      <c r="B3004" s="160"/>
      <c r="C3004" s="160"/>
    </row>
    <row r="3005" spans="1:3" x14ac:dyDescent="0.25">
      <c r="A3005" s="155"/>
      <c r="B3005" s="160"/>
      <c r="C3005" s="160"/>
    </row>
    <row r="3006" spans="1:3" x14ac:dyDescent="0.25">
      <c r="A3006" s="155"/>
      <c r="B3006" s="160"/>
      <c r="C3006" s="160"/>
    </row>
    <row r="3007" spans="1:3" x14ac:dyDescent="0.25">
      <c r="A3007" s="155"/>
      <c r="B3007" s="160"/>
      <c r="C3007" s="160"/>
    </row>
    <row r="3008" spans="1:3" x14ac:dyDescent="0.25">
      <c r="A3008" s="155"/>
      <c r="B3008" s="160"/>
      <c r="C3008" s="160"/>
    </row>
    <row r="3009" spans="1:3" x14ac:dyDescent="0.25">
      <c r="A3009" s="155"/>
      <c r="B3009" s="160"/>
      <c r="C3009" s="160"/>
    </row>
    <row r="3010" spans="1:3" x14ac:dyDescent="0.25">
      <c r="A3010" s="155"/>
      <c r="B3010" s="160"/>
      <c r="C3010" s="160"/>
    </row>
    <row r="3011" spans="1:3" x14ac:dyDescent="0.25">
      <c r="A3011" s="155"/>
      <c r="B3011" s="160"/>
      <c r="C3011" s="160"/>
    </row>
    <row r="3012" spans="1:3" x14ac:dyDescent="0.25">
      <c r="A3012" s="155"/>
      <c r="B3012" s="160"/>
      <c r="C3012" s="160"/>
    </row>
    <row r="3013" spans="1:3" x14ac:dyDescent="0.25">
      <c r="A3013" s="155"/>
      <c r="B3013" s="160"/>
      <c r="C3013" s="160"/>
    </row>
    <row r="3014" spans="1:3" x14ac:dyDescent="0.25">
      <c r="A3014" s="155"/>
      <c r="B3014" s="160"/>
      <c r="C3014" s="160"/>
    </row>
    <row r="3015" spans="1:3" x14ac:dyDescent="0.25">
      <c r="A3015" s="155"/>
      <c r="B3015" s="160"/>
      <c r="C3015" s="160"/>
    </row>
    <row r="3016" spans="1:3" x14ac:dyDescent="0.25">
      <c r="A3016" s="155"/>
      <c r="B3016" s="160"/>
      <c r="C3016" s="160"/>
    </row>
    <row r="3017" spans="1:3" x14ac:dyDescent="0.25">
      <c r="A3017" s="155"/>
      <c r="B3017" s="160"/>
      <c r="C3017" s="160"/>
    </row>
    <row r="3018" spans="1:3" x14ac:dyDescent="0.25">
      <c r="A3018" s="155"/>
      <c r="B3018" s="160"/>
      <c r="C3018" s="160"/>
    </row>
    <row r="3019" spans="1:3" x14ac:dyDescent="0.25">
      <c r="A3019" s="155"/>
      <c r="B3019" s="160"/>
      <c r="C3019" s="160"/>
    </row>
    <row r="3020" spans="1:3" x14ac:dyDescent="0.25">
      <c r="A3020" s="155"/>
      <c r="B3020" s="160"/>
      <c r="C3020" s="160"/>
    </row>
    <row r="3021" spans="1:3" x14ac:dyDescent="0.25">
      <c r="A3021" s="155"/>
      <c r="B3021" s="160"/>
      <c r="C3021" s="160"/>
    </row>
    <row r="3022" spans="1:3" x14ac:dyDescent="0.25">
      <c r="A3022" s="155"/>
      <c r="B3022" s="160"/>
      <c r="C3022" s="160"/>
    </row>
    <row r="3023" spans="1:3" x14ac:dyDescent="0.25">
      <c r="A3023" s="155"/>
      <c r="B3023" s="160"/>
      <c r="C3023" s="160"/>
    </row>
    <row r="3024" spans="1:3" x14ac:dyDescent="0.25">
      <c r="A3024" s="155"/>
      <c r="B3024" s="160"/>
      <c r="C3024" s="160"/>
    </row>
    <row r="3025" spans="1:3" x14ac:dyDescent="0.25">
      <c r="A3025" s="155"/>
      <c r="B3025" s="160"/>
      <c r="C3025" s="160"/>
    </row>
    <row r="3026" spans="1:3" x14ac:dyDescent="0.25">
      <c r="A3026" s="155"/>
      <c r="B3026" s="160"/>
      <c r="C3026" s="160"/>
    </row>
    <row r="3027" spans="1:3" x14ac:dyDescent="0.25">
      <c r="A3027" s="155"/>
      <c r="B3027" s="160"/>
      <c r="C3027" s="160"/>
    </row>
    <row r="3028" spans="1:3" x14ac:dyDescent="0.25">
      <c r="A3028" s="155"/>
      <c r="B3028" s="160"/>
      <c r="C3028" s="160"/>
    </row>
    <row r="3029" spans="1:3" x14ac:dyDescent="0.25">
      <c r="A3029" s="155"/>
      <c r="B3029" s="160"/>
      <c r="C3029" s="160"/>
    </row>
    <row r="3030" spans="1:3" x14ac:dyDescent="0.25">
      <c r="A3030" s="155"/>
      <c r="B3030" s="160"/>
      <c r="C3030" s="160"/>
    </row>
    <row r="3031" spans="1:3" x14ac:dyDescent="0.25">
      <c r="A3031" s="155"/>
      <c r="B3031" s="160"/>
      <c r="C3031" s="160"/>
    </row>
    <row r="3032" spans="1:3" x14ac:dyDescent="0.25">
      <c r="A3032" s="155"/>
      <c r="B3032" s="160"/>
      <c r="C3032" s="160"/>
    </row>
    <row r="3033" spans="1:3" x14ac:dyDescent="0.25">
      <c r="A3033" s="155"/>
      <c r="B3033" s="160"/>
      <c r="C3033" s="160"/>
    </row>
    <row r="3034" spans="1:3" x14ac:dyDescent="0.25">
      <c r="A3034" s="155"/>
      <c r="B3034" s="160"/>
      <c r="C3034" s="160"/>
    </row>
    <row r="3035" spans="1:3" x14ac:dyDescent="0.25">
      <c r="A3035" s="155"/>
      <c r="B3035" s="160"/>
      <c r="C3035" s="160"/>
    </row>
    <row r="3036" spans="1:3" x14ac:dyDescent="0.25">
      <c r="A3036" s="155"/>
      <c r="B3036" s="160"/>
      <c r="C3036" s="160"/>
    </row>
    <row r="3037" spans="1:3" x14ac:dyDescent="0.25">
      <c r="A3037" s="155"/>
      <c r="B3037" s="160"/>
      <c r="C3037" s="160"/>
    </row>
    <row r="3038" spans="1:3" x14ac:dyDescent="0.25">
      <c r="A3038" s="155"/>
      <c r="B3038" s="160"/>
      <c r="C3038" s="160"/>
    </row>
    <row r="3039" spans="1:3" x14ac:dyDescent="0.25">
      <c r="A3039" s="155"/>
      <c r="B3039" s="160"/>
      <c r="C3039" s="160"/>
    </row>
    <row r="3040" spans="1:3" x14ac:dyDescent="0.25">
      <c r="A3040" s="155"/>
      <c r="B3040" s="160"/>
      <c r="C3040" s="160"/>
    </row>
    <row r="3041" spans="1:3" x14ac:dyDescent="0.25">
      <c r="A3041" s="155"/>
      <c r="B3041" s="160"/>
      <c r="C3041" s="160"/>
    </row>
    <row r="3042" spans="1:3" x14ac:dyDescent="0.25">
      <c r="A3042" s="155"/>
      <c r="B3042" s="160"/>
      <c r="C3042" s="160"/>
    </row>
    <row r="3043" spans="1:3" x14ac:dyDescent="0.25">
      <c r="A3043" s="155"/>
      <c r="B3043" s="160"/>
      <c r="C3043" s="160"/>
    </row>
    <row r="3044" spans="1:3" x14ac:dyDescent="0.25">
      <c r="A3044" s="155"/>
      <c r="B3044" s="160"/>
      <c r="C3044" s="160"/>
    </row>
    <row r="3045" spans="1:3" x14ac:dyDescent="0.25">
      <c r="A3045" s="155"/>
      <c r="B3045" s="160"/>
      <c r="C3045" s="160"/>
    </row>
    <row r="3046" spans="1:3" x14ac:dyDescent="0.25">
      <c r="A3046" s="155"/>
      <c r="B3046" s="160"/>
      <c r="C3046" s="160"/>
    </row>
    <row r="3047" spans="1:3" x14ac:dyDescent="0.25">
      <c r="A3047" s="155"/>
      <c r="B3047" s="160"/>
      <c r="C3047" s="160"/>
    </row>
    <row r="3048" spans="1:3" x14ac:dyDescent="0.25">
      <c r="A3048" s="155"/>
      <c r="B3048" s="160"/>
      <c r="C3048" s="160"/>
    </row>
    <row r="3049" spans="1:3" x14ac:dyDescent="0.25">
      <c r="A3049" s="155"/>
      <c r="B3049" s="160"/>
      <c r="C3049" s="160"/>
    </row>
    <row r="3050" spans="1:3" x14ac:dyDescent="0.25">
      <c r="A3050" s="155"/>
      <c r="B3050" s="160"/>
      <c r="C3050" s="160"/>
    </row>
    <row r="3051" spans="1:3" x14ac:dyDescent="0.25">
      <c r="A3051" s="155"/>
      <c r="B3051" s="160"/>
      <c r="C3051" s="160"/>
    </row>
    <row r="3052" spans="1:3" x14ac:dyDescent="0.25">
      <c r="A3052" s="155"/>
      <c r="B3052" s="160"/>
      <c r="C3052" s="160"/>
    </row>
    <row r="3053" spans="1:3" x14ac:dyDescent="0.25">
      <c r="A3053" s="155"/>
      <c r="B3053" s="160"/>
      <c r="C3053" s="160"/>
    </row>
    <row r="3054" spans="1:3" x14ac:dyDescent="0.25">
      <c r="A3054" s="155"/>
      <c r="B3054" s="160"/>
      <c r="C3054" s="160"/>
    </row>
    <row r="3055" spans="1:3" x14ac:dyDescent="0.25">
      <c r="A3055" s="155"/>
      <c r="B3055" s="160"/>
      <c r="C3055" s="160"/>
    </row>
    <row r="3056" spans="1:3" x14ac:dyDescent="0.25">
      <c r="A3056" s="155"/>
      <c r="B3056" s="160"/>
      <c r="C3056" s="160"/>
    </row>
    <row r="3057" spans="1:3" x14ac:dyDescent="0.25">
      <c r="A3057" s="155"/>
      <c r="B3057" s="160"/>
      <c r="C3057" s="160"/>
    </row>
    <row r="3058" spans="1:3" x14ac:dyDescent="0.25">
      <c r="A3058" s="155"/>
      <c r="B3058" s="160"/>
      <c r="C3058" s="160"/>
    </row>
    <row r="3059" spans="1:3" x14ac:dyDescent="0.25">
      <c r="A3059" s="155"/>
      <c r="B3059" s="160"/>
      <c r="C3059" s="160"/>
    </row>
    <row r="3060" spans="1:3" x14ac:dyDescent="0.25">
      <c r="A3060" s="155"/>
      <c r="B3060" s="160"/>
      <c r="C3060" s="160"/>
    </row>
    <row r="3061" spans="1:3" x14ac:dyDescent="0.25">
      <c r="A3061" s="155"/>
      <c r="B3061" s="160"/>
      <c r="C3061" s="160"/>
    </row>
    <row r="3062" spans="1:3" x14ac:dyDescent="0.25">
      <c r="A3062" s="155"/>
      <c r="B3062" s="160"/>
      <c r="C3062" s="160"/>
    </row>
    <row r="3063" spans="1:3" x14ac:dyDescent="0.25">
      <c r="A3063" s="155"/>
      <c r="B3063" s="160"/>
      <c r="C3063" s="160"/>
    </row>
    <row r="3064" spans="1:3" x14ac:dyDescent="0.25">
      <c r="A3064" s="155"/>
      <c r="B3064" s="160"/>
      <c r="C3064" s="160"/>
    </row>
    <row r="3065" spans="1:3" x14ac:dyDescent="0.25">
      <c r="A3065" s="155"/>
      <c r="B3065" s="160"/>
      <c r="C3065" s="160"/>
    </row>
    <row r="3066" spans="1:3" x14ac:dyDescent="0.25">
      <c r="A3066" s="155"/>
      <c r="B3066" s="160"/>
      <c r="C3066" s="160"/>
    </row>
    <row r="3067" spans="1:3" x14ac:dyDescent="0.25">
      <c r="A3067" s="155"/>
      <c r="B3067" s="160"/>
      <c r="C3067" s="160"/>
    </row>
    <row r="3068" spans="1:3" x14ac:dyDescent="0.25">
      <c r="A3068" s="155"/>
      <c r="B3068" s="160"/>
      <c r="C3068" s="160"/>
    </row>
    <row r="3069" spans="1:3" x14ac:dyDescent="0.25">
      <c r="A3069" s="155"/>
      <c r="B3069" s="160"/>
      <c r="C3069" s="160"/>
    </row>
    <row r="3070" spans="1:3" x14ac:dyDescent="0.25">
      <c r="A3070" s="155"/>
      <c r="B3070" s="160"/>
      <c r="C3070" s="160"/>
    </row>
    <row r="3071" spans="1:3" x14ac:dyDescent="0.25">
      <c r="A3071" s="155"/>
      <c r="B3071" s="160"/>
      <c r="C3071" s="160"/>
    </row>
    <row r="3072" spans="1:3" x14ac:dyDescent="0.25">
      <c r="A3072" s="155"/>
      <c r="B3072" s="160"/>
      <c r="C3072" s="160"/>
    </row>
    <row r="3073" spans="1:3" x14ac:dyDescent="0.25">
      <c r="A3073" s="155"/>
      <c r="B3073" s="160"/>
      <c r="C3073" s="160"/>
    </row>
    <row r="3074" spans="1:3" x14ac:dyDescent="0.25">
      <c r="A3074" s="155"/>
      <c r="B3074" s="160"/>
      <c r="C3074" s="160"/>
    </row>
    <row r="3075" spans="1:3" x14ac:dyDescent="0.25">
      <c r="A3075" s="155"/>
      <c r="B3075" s="160"/>
      <c r="C3075" s="160"/>
    </row>
    <row r="3076" spans="1:3" x14ac:dyDescent="0.25">
      <c r="A3076" s="155"/>
      <c r="B3076" s="160"/>
      <c r="C3076" s="160"/>
    </row>
    <row r="3077" spans="1:3" x14ac:dyDescent="0.25">
      <c r="A3077" s="155"/>
      <c r="B3077" s="160"/>
      <c r="C3077" s="160"/>
    </row>
    <row r="3078" spans="1:3" x14ac:dyDescent="0.25">
      <c r="A3078" s="155"/>
      <c r="B3078" s="160"/>
      <c r="C3078" s="160"/>
    </row>
    <row r="3079" spans="1:3" x14ac:dyDescent="0.25">
      <c r="A3079" s="155"/>
      <c r="B3079" s="160"/>
      <c r="C3079" s="160"/>
    </row>
    <row r="3080" spans="1:3" x14ac:dyDescent="0.25">
      <c r="A3080" s="155"/>
      <c r="B3080" s="160"/>
      <c r="C3080" s="160"/>
    </row>
    <row r="3081" spans="1:3" x14ac:dyDescent="0.25">
      <c r="A3081" s="155"/>
      <c r="B3081" s="160"/>
      <c r="C3081" s="160"/>
    </row>
    <row r="3082" spans="1:3" x14ac:dyDescent="0.25">
      <c r="A3082" s="155"/>
      <c r="B3082" s="160"/>
      <c r="C3082" s="160"/>
    </row>
    <row r="3083" spans="1:3" x14ac:dyDescent="0.25">
      <c r="A3083" s="155"/>
      <c r="B3083" s="160"/>
      <c r="C3083" s="160"/>
    </row>
    <row r="3084" spans="1:3" x14ac:dyDescent="0.25">
      <c r="A3084" s="155"/>
      <c r="B3084" s="160"/>
      <c r="C3084" s="160"/>
    </row>
    <row r="3085" spans="1:3" x14ac:dyDescent="0.25">
      <c r="A3085" s="155"/>
      <c r="B3085" s="160"/>
      <c r="C3085" s="160"/>
    </row>
    <row r="3086" spans="1:3" x14ac:dyDescent="0.25">
      <c r="A3086" s="155"/>
      <c r="B3086" s="160"/>
      <c r="C3086" s="160"/>
    </row>
    <row r="3087" spans="1:3" x14ac:dyDescent="0.25">
      <c r="A3087" s="155"/>
      <c r="B3087" s="160"/>
      <c r="C3087" s="160"/>
    </row>
    <row r="3088" spans="1:3" x14ac:dyDescent="0.25">
      <c r="A3088" s="155"/>
      <c r="B3088" s="160"/>
      <c r="C3088" s="160"/>
    </row>
    <row r="3089" spans="1:3" x14ac:dyDescent="0.25">
      <c r="A3089" s="155"/>
      <c r="B3089" s="160"/>
      <c r="C3089" s="160"/>
    </row>
    <row r="3090" spans="1:3" x14ac:dyDescent="0.25">
      <c r="A3090" s="155"/>
      <c r="B3090" s="160"/>
      <c r="C3090" s="160"/>
    </row>
    <row r="3091" spans="1:3" x14ac:dyDescent="0.25">
      <c r="A3091" s="155"/>
      <c r="B3091" s="160"/>
      <c r="C3091" s="160"/>
    </row>
    <row r="3092" spans="1:3" x14ac:dyDescent="0.25">
      <c r="A3092" s="155"/>
      <c r="B3092" s="160"/>
      <c r="C3092" s="160"/>
    </row>
    <row r="3093" spans="1:3" x14ac:dyDescent="0.25">
      <c r="A3093" s="155"/>
      <c r="B3093" s="160"/>
      <c r="C3093" s="160"/>
    </row>
    <row r="3094" spans="1:3" x14ac:dyDescent="0.25">
      <c r="A3094" s="155"/>
      <c r="B3094" s="160"/>
      <c r="C3094" s="160"/>
    </row>
    <row r="3095" spans="1:3" x14ac:dyDescent="0.25">
      <c r="A3095" s="155"/>
      <c r="B3095" s="160"/>
      <c r="C3095" s="160"/>
    </row>
    <row r="3096" spans="1:3" x14ac:dyDescent="0.25">
      <c r="A3096" s="155"/>
      <c r="B3096" s="160"/>
      <c r="C3096" s="160"/>
    </row>
    <row r="3097" spans="1:3" x14ac:dyDescent="0.25">
      <c r="A3097" s="155"/>
      <c r="B3097" s="160"/>
      <c r="C3097" s="160"/>
    </row>
    <row r="3098" spans="1:3" x14ac:dyDescent="0.25">
      <c r="A3098" s="155"/>
      <c r="B3098" s="160"/>
      <c r="C3098" s="160"/>
    </row>
    <row r="3099" spans="1:3" x14ac:dyDescent="0.25">
      <c r="A3099" s="155"/>
      <c r="B3099" s="160"/>
      <c r="C3099" s="160"/>
    </row>
    <row r="3100" spans="1:3" x14ac:dyDescent="0.25">
      <c r="A3100" s="155"/>
      <c r="B3100" s="160"/>
      <c r="C3100" s="160"/>
    </row>
    <row r="3101" spans="1:3" x14ac:dyDescent="0.25">
      <c r="A3101" s="155"/>
      <c r="B3101" s="160"/>
      <c r="C3101" s="160"/>
    </row>
    <row r="3102" spans="1:3" x14ac:dyDescent="0.25">
      <c r="A3102" s="155"/>
      <c r="B3102" s="160"/>
      <c r="C3102" s="160"/>
    </row>
    <row r="3103" spans="1:3" x14ac:dyDescent="0.25">
      <c r="A3103" s="155"/>
      <c r="B3103" s="160"/>
      <c r="C3103" s="160"/>
    </row>
    <row r="3104" spans="1:3" x14ac:dyDescent="0.25">
      <c r="A3104" s="155"/>
      <c r="B3104" s="160"/>
      <c r="C3104" s="160"/>
    </row>
    <row r="3105" spans="1:3" x14ac:dyDescent="0.25">
      <c r="A3105" s="155"/>
      <c r="B3105" s="160"/>
      <c r="C3105" s="160"/>
    </row>
    <row r="3106" spans="1:3" x14ac:dyDescent="0.25">
      <c r="A3106" s="155"/>
      <c r="B3106" s="160"/>
      <c r="C3106" s="160"/>
    </row>
    <row r="3107" spans="1:3" x14ac:dyDescent="0.25">
      <c r="A3107" s="155"/>
      <c r="B3107" s="160"/>
      <c r="C3107" s="160"/>
    </row>
    <row r="3108" spans="1:3" x14ac:dyDescent="0.25">
      <c r="A3108" s="155"/>
      <c r="B3108" s="160"/>
      <c r="C3108" s="160"/>
    </row>
    <row r="3109" spans="1:3" x14ac:dyDescent="0.25">
      <c r="A3109" s="155"/>
      <c r="B3109" s="160"/>
      <c r="C3109" s="160"/>
    </row>
    <row r="3110" spans="1:3" x14ac:dyDescent="0.25">
      <c r="A3110" s="155"/>
      <c r="B3110" s="160"/>
      <c r="C3110" s="160"/>
    </row>
    <row r="3111" spans="1:3" x14ac:dyDescent="0.25">
      <c r="A3111" s="155"/>
      <c r="B3111" s="160"/>
      <c r="C3111" s="160"/>
    </row>
    <row r="3112" spans="1:3" x14ac:dyDescent="0.25">
      <c r="A3112" s="155"/>
      <c r="B3112" s="160"/>
      <c r="C3112" s="160"/>
    </row>
    <row r="3113" spans="1:3" x14ac:dyDescent="0.25">
      <c r="A3113" s="155"/>
      <c r="B3113" s="160"/>
      <c r="C3113" s="160"/>
    </row>
    <row r="3114" spans="1:3" x14ac:dyDescent="0.25">
      <c r="A3114" s="155"/>
      <c r="B3114" s="160"/>
      <c r="C3114" s="160"/>
    </row>
    <row r="3115" spans="1:3" x14ac:dyDescent="0.25">
      <c r="A3115" s="155"/>
      <c r="B3115" s="160"/>
      <c r="C3115" s="160"/>
    </row>
    <row r="3116" spans="1:3" x14ac:dyDescent="0.25">
      <c r="A3116" s="155"/>
      <c r="B3116" s="160"/>
      <c r="C3116" s="160"/>
    </row>
    <row r="3117" spans="1:3" x14ac:dyDescent="0.25">
      <c r="A3117" s="155"/>
      <c r="B3117" s="160"/>
      <c r="C3117" s="160"/>
    </row>
    <row r="3118" spans="1:3" x14ac:dyDescent="0.25">
      <c r="A3118" s="155"/>
      <c r="B3118" s="160"/>
      <c r="C3118" s="160"/>
    </row>
    <row r="3119" spans="1:3" x14ac:dyDescent="0.25">
      <c r="A3119" s="155"/>
      <c r="B3119" s="160"/>
      <c r="C3119" s="160"/>
    </row>
    <row r="3120" spans="1:3" x14ac:dyDescent="0.25">
      <c r="A3120" s="155"/>
      <c r="B3120" s="160"/>
      <c r="C3120" s="160"/>
    </row>
    <row r="3121" spans="1:3" x14ac:dyDescent="0.25">
      <c r="A3121" s="155"/>
      <c r="B3121" s="160"/>
      <c r="C3121" s="160"/>
    </row>
    <row r="3122" spans="1:3" x14ac:dyDescent="0.25">
      <c r="A3122" s="155"/>
      <c r="B3122" s="160"/>
      <c r="C3122" s="160"/>
    </row>
    <row r="3123" spans="1:3" x14ac:dyDescent="0.25">
      <c r="A3123" s="155"/>
      <c r="B3123" s="160"/>
      <c r="C3123" s="160"/>
    </row>
    <row r="3124" spans="1:3" x14ac:dyDescent="0.25">
      <c r="A3124" s="155"/>
      <c r="B3124" s="160"/>
      <c r="C3124" s="160"/>
    </row>
    <row r="3125" spans="1:3" x14ac:dyDescent="0.25">
      <c r="A3125" s="155"/>
      <c r="B3125" s="160"/>
      <c r="C3125" s="160"/>
    </row>
    <row r="3126" spans="1:3" x14ac:dyDescent="0.25">
      <c r="A3126" s="155"/>
      <c r="B3126" s="160"/>
      <c r="C3126" s="160"/>
    </row>
    <row r="3127" spans="1:3" x14ac:dyDescent="0.25">
      <c r="A3127" s="155"/>
      <c r="B3127" s="160"/>
      <c r="C3127" s="160"/>
    </row>
    <row r="3128" spans="1:3" x14ac:dyDescent="0.25">
      <c r="A3128" s="155"/>
      <c r="B3128" s="160"/>
      <c r="C3128" s="160"/>
    </row>
    <row r="3129" spans="1:3" x14ac:dyDescent="0.25">
      <c r="A3129" s="155"/>
      <c r="B3129" s="160"/>
      <c r="C3129" s="160"/>
    </row>
    <row r="3130" spans="1:3" x14ac:dyDescent="0.25">
      <c r="A3130" s="155"/>
      <c r="B3130" s="160"/>
      <c r="C3130" s="160"/>
    </row>
    <row r="3131" spans="1:3" x14ac:dyDescent="0.25">
      <c r="A3131" s="155"/>
      <c r="B3131" s="160"/>
      <c r="C3131" s="160"/>
    </row>
    <row r="3132" spans="1:3" x14ac:dyDescent="0.25">
      <c r="A3132" s="155"/>
      <c r="B3132" s="160"/>
      <c r="C3132" s="160"/>
    </row>
    <row r="3133" spans="1:3" x14ac:dyDescent="0.25">
      <c r="A3133" s="155"/>
      <c r="B3133" s="160"/>
      <c r="C3133" s="160"/>
    </row>
    <row r="3134" spans="1:3" x14ac:dyDescent="0.25">
      <c r="A3134" s="155"/>
      <c r="B3134" s="160"/>
      <c r="C3134" s="160"/>
    </row>
    <row r="3135" spans="1:3" x14ac:dyDescent="0.25">
      <c r="A3135" s="155"/>
      <c r="B3135" s="160"/>
      <c r="C3135" s="160"/>
    </row>
    <row r="3136" spans="1:3" x14ac:dyDescent="0.25">
      <c r="A3136" s="155"/>
      <c r="B3136" s="160"/>
      <c r="C3136" s="160"/>
    </row>
    <row r="3137" spans="1:3" x14ac:dyDescent="0.25">
      <c r="A3137" s="155"/>
      <c r="B3137" s="160"/>
      <c r="C3137" s="160"/>
    </row>
    <row r="3138" spans="1:3" x14ac:dyDescent="0.25">
      <c r="A3138" s="155"/>
      <c r="B3138" s="160"/>
      <c r="C3138" s="160"/>
    </row>
    <row r="3139" spans="1:3" x14ac:dyDescent="0.25">
      <c r="A3139" s="155"/>
      <c r="B3139" s="160"/>
      <c r="C3139" s="160"/>
    </row>
    <row r="3140" spans="1:3" x14ac:dyDescent="0.25">
      <c r="A3140" s="155"/>
      <c r="B3140" s="160"/>
      <c r="C3140" s="160"/>
    </row>
    <row r="3141" spans="1:3" x14ac:dyDescent="0.25">
      <c r="A3141" s="155"/>
      <c r="B3141" s="160"/>
      <c r="C3141" s="160"/>
    </row>
    <row r="3142" spans="1:3" x14ac:dyDescent="0.25">
      <c r="A3142" s="155"/>
      <c r="B3142" s="160"/>
      <c r="C3142" s="160"/>
    </row>
    <row r="3143" spans="1:3" x14ac:dyDescent="0.25">
      <c r="A3143" s="155"/>
      <c r="B3143" s="160"/>
      <c r="C3143" s="160"/>
    </row>
    <row r="3144" spans="1:3" x14ac:dyDescent="0.25">
      <c r="A3144" s="155"/>
      <c r="B3144" s="160"/>
      <c r="C3144" s="160"/>
    </row>
    <row r="3145" spans="1:3" x14ac:dyDescent="0.25">
      <c r="A3145" s="155"/>
      <c r="B3145" s="160"/>
      <c r="C3145" s="160"/>
    </row>
    <row r="3146" spans="1:3" x14ac:dyDescent="0.25">
      <c r="A3146" s="155"/>
      <c r="B3146" s="160"/>
      <c r="C3146" s="160"/>
    </row>
    <row r="3147" spans="1:3" x14ac:dyDescent="0.25">
      <c r="A3147" s="155"/>
      <c r="B3147" s="160"/>
      <c r="C3147" s="160"/>
    </row>
    <row r="3148" spans="1:3" x14ac:dyDescent="0.25">
      <c r="A3148" s="155"/>
      <c r="B3148" s="160"/>
      <c r="C3148" s="160"/>
    </row>
    <row r="3149" spans="1:3" x14ac:dyDescent="0.25">
      <c r="A3149" s="155"/>
      <c r="B3149" s="160"/>
      <c r="C3149" s="160"/>
    </row>
    <row r="3150" spans="1:3" x14ac:dyDescent="0.25">
      <c r="A3150" s="155"/>
      <c r="B3150" s="160"/>
      <c r="C3150" s="160"/>
    </row>
    <row r="3151" spans="1:3" x14ac:dyDescent="0.25">
      <c r="A3151" s="155"/>
      <c r="B3151" s="160"/>
      <c r="C3151" s="160"/>
    </row>
    <row r="3152" spans="1:3" x14ac:dyDescent="0.25">
      <c r="A3152" s="155"/>
      <c r="B3152" s="160"/>
      <c r="C3152" s="160"/>
    </row>
    <row r="3153" spans="1:3" x14ac:dyDescent="0.25">
      <c r="A3153" s="155"/>
      <c r="B3153" s="160"/>
      <c r="C3153" s="160"/>
    </row>
    <row r="3154" spans="1:3" x14ac:dyDescent="0.25">
      <c r="A3154" s="155"/>
      <c r="B3154" s="160"/>
      <c r="C3154" s="160"/>
    </row>
    <row r="3155" spans="1:3" x14ac:dyDescent="0.25">
      <c r="A3155" s="155"/>
      <c r="B3155" s="160"/>
      <c r="C3155" s="160"/>
    </row>
    <row r="3156" spans="1:3" x14ac:dyDescent="0.25">
      <c r="A3156" s="155"/>
      <c r="B3156" s="160"/>
      <c r="C3156" s="160"/>
    </row>
    <row r="3157" spans="1:3" x14ac:dyDescent="0.25">
      <c r="A3157" s="155"/>
      <c r="B3157" s="160"/>
      <c r="C3157" s="160"/>
    </row>
    <row r="3158" spans="1:3" x14ac:dyDescent="0.25">
      <c r="A3158" s="155"/>
      <c r="B3158" s="160"/>
      <c r="C3158" s="160"/>
    </row>
    <row r="3159" spans="1:3" x14ac:dyDescent="0.25">
      <c r="A3159" s="155"/>
      <c r="B3159" s="160"/>
      <c r="C3159" s="160"/>
    </row>
    <row r="3160" spans="1:3" x14ac:dyDescent="0.25">
      <c r="A3160" s="155"/>
      <c r="B3160" s="160"/>
      <c r="C3160" s="160"/>
    </row>
    <row r="3161" spans="1:3" x14ac:dyDescent="0.25">
      <c r="A3161" s="155"/>
      <c r="B3161" s="160"/>
      <c r="C3161" s="160"/>
    </row>
    <row r="3162" spans="1:3" x14ac:dyDescent="0.25">
      <c r="A3162" s="155"/>
      <c r="B3162" s="160"/>
      <c r="C3162" s="160"/>
    </row>
    <row r="3163" spans="1:3" x14ac:dyDescent="0.25">
      <c r="A3163" s="155"/>
      <c r="B3163" s="160"/>
      <c r="C3163" s="160"/>
    </row>
    <row r="3164" spans="1:3" x14ac:dyDescent="0.25">
      <c r="A3164" s="155"/>
      <c r="B3164" s="160"/>
      <c r="C3164" s="160"/>
    </row>
    <row r="3165" spans="1:3" x14ac:dyDescent="0.25">
      <c r="A3165" s="155"/>
      <c r="B3165" s="160"/>
      <c r="C3165" s="160"/>
    </row>
    <row r="3166" spans="1:3" x14ac:dyDescent="0.25">
      <c r="A3166" s="155"/>
      <c r="B3166" s="160"/>
      <c r="C3166" s="160"/>
    </row>
    <row r="3167" spans="1:3" x14ac:dyDescent="0.25">
      <c r="A3167" s="155"/>
      <c r="B3167" s="160"/>
      <c r="C3167" s="160"/>
    </row>
    <row r="3168" spans="1:3" x14ac:dyDescent="0.25">
      <c r="A3168" s="155"/>
      <c r="B3168" s="160"/>
      <c r="C3168" s="160"/>
    </row>
    <row r="3169" spans="1:3" x14ac:dyDescent="0.25">
      <c r="A3169" s="155"/>
      <c r="B3169" s="160"/>
      <c r="C3169" s="160"/>
    </row>
    <row r="3170" spans="1:3" x14ac:dyDescent="0.25">
      <c r="A3170" s="155"/>
      <c r="B3170" s="160"/>
      <c r="C3170" s="160"/>
    </row>
    <row r="3171" spans="1:3" x14ac:dyDescent="0.25">
      <c r="A3171" s="155"/>
      <c r="B3171" s="160"/>
      <c r="C3171" s="160"/>
    </row>
    <row r="3172" spans="1:3" x14ac:dyDescent="0.25">
      <c r="A3172" s="155"/>
      <c r="B3172" s="160"/>
      <c r="C3172" s="160"/>
    </row>
    <row r="3173" spans="1:3" x14ac:dyDescent="0.25">
      <c r="A3173" s="155"/>
      <c r="B3173" s="160"/>
      <c r="C3173" s="160"/>
    </row>
    <row r="3174" spans="1:3" x14ac:dyDescent="0.25">
      <c r="A3174" s="155"/>
      <c r="B3174" s="160"/>
      <c r="C3174" s="160"/>
    </row>
    <row r="3175" spans="1:3" x14ac:dyDescent="0.25">
      <c r="A3175" s="155"/>
      <c r="B3175" s="160"/>
      <c r="C3175" s="160"/>
    </row>
    <row r="3176" spans="1:3" x14ac:dyDescent="0.25">
      <c r="A3176" s="155"/>
      <c r="B3176" s="160"/>
      <c r="C3176" s="160"/>
    </row>
    <row r="3177" spans="1:3" x14ac:dyDescent="0.25">
      <c r="A3177" s="155"/>
      <c r="B3177" s="160"/>
      <c r="C3177" s="160"/>
    </row>
    <row r="3178" spans="1:3" x14ac:dyDescent="0.25">
      <c r="A3178" s="155"/>
      <c r="B3178" s="160"/>
      <c r="C3178" s="160"/>
    </row>
    <row r="3179" spans="1:3" x14ac:dyDescent="0.25">
      <c r="A3179" s="155"/>
      <c r="B3179" s="160"/>
      <c r="C3179" s="160"/>
    </row>
    <row r="3180" spans="1:3" x14ac:dyDescent="0.25">
      <c r="A3180" s="155"/>
      <c r="B3180" s="160"/>
      <c r="C3180" s="160"/>
    </row>
    <row r="3181" spans="1:3" x14ac:dyDescent="0.25">
      <c r="A3181" s="155"/>
      <c r="B3181" s="160"/>
      <c r="C3181" s="160"/>
    </row>
    <row r="3182" spans="1:3" x14ac:dyDescent="0.25">
      <c r="A3182" s="155"/>
      <c r="B3182" s="160"/>
      <c r="C3182" s="160"/>
    </row>
    <row r="3183" spans="1:3" x14ac:dyDescent="0.25">
      <c r="A3183" s="155"/>
      <c r="B3183" s="160"/>
      <c r="C3183" s="160"/>
    </row>
    <row r="3184" spans="1:3" x14ac:dyDescent="0.25">
      <c r="A3184" s="155"/>
      <c r="B3184" s="160"/>
      <c r="C3184" s="160"/>
    </row>
    <row r="3185" spans="1:3" x14ac:dyDescent="0.25">
      <c r="A3185" s="155"/>
      <c r="B3185" s="160"/>
      <c r="C3185" s="160"/>
    </row>
    <row r="3186" spans="1:3" x14ac:dyDescent="0.25">
      <c r="A3186" s="155"/>
      <c r="B3186" s="160"/>
      <c r="C3186" s="160"/>
    </row>
    <row r="3187" spans="1:3" x14ac:dyDescent="0.25">
      <c r="A3187" s="155"/>
      <c r="B3187" s="160"/>
      <c r="C3187" s="160"/>
    </row>
    <row r="3188" spans="1:3" x14ac:dyDescent="0.25">
      <c r="A3188" s="155"/>
      <c r="B3188" s="160"/>
      <c r="C3188" s="160"/>
    </row>
    <row r="3189" spans="1:3" x14ac:dyDescent="0.25">
      <c r="A3189" s="155"/>
      <c r="B3189" s="160"/>
      <c r="C3189" s="160"/>
    </row>
    <row r="3190" spans="1:3" x14ac:dyDescent="0.25">
      <c r="A3190" s="155"/>
      <c r="B3190" s="160"/>
      <c r="C3190" s="160"/>
    </row>
    <row r="3191" spans="1:3" x14ac:dyDescent="0.25">
      <c r="A3191" s="155"/>
      <c r="B3191" s="160"/>
      <c r="C3191" s="160"/>
    </row>
    <row r="3192" spans="1:3" x14ac:dyDescent="0.25">
      <c r="A3192" s="155"/>
      <c r="B3192" s="160"/>
      <c r="C3192" s="160"/>
    </row>
    <row r="3193" spans="1:3" x14ac:dyDescent="0.25">
      <c r="A3193" s="155"/>
      <c r="B3193" s="160"/>
      <c r="C3193" s="160"/>
    </row>
    <row r="3194" spans="1:3" x14ac:dyDescent="0.25">
      <c r="A3194" s="155"/>
      <c r="B3194" s="160"/>
      <c r="C3194" s="160"/>
    </row>
    <row r="3195" spans="1:3" x14ac:dyDescent="0.25">
      <c r="A3195" s="155"/>
      <c r="B3195" s="160"/>
      <c r="C3195" s="160"/>
    </row>
    <row r="3196" spans="1:3" x14ac:dyDescent="0.25">
      <c r="A3196" s="155"/>
      <c r="B3196" s="160"/>
      <c r="C3196" s="160"/>
    </row>
    <row r="3197" spans="1:3" x14ac:dyDescent="0.25">
      <c r="A3197" s="155"/>
      <c r="B3197" s="160"/>
      <c r="C3197" s="160"/>
    </row>
    <row r="3198" spans="1:3" x14ac:dyDescent="0.25">
      <c r="A3198" s="155"/>
      <c r="B3198" s="160"/>
      <c r="C3198" s="160"/>
    </row>
    <row r="3199" spans="1:3" x14ac:dyDescent="0.25">
      <c r="A3199" s="155"/>
      <c r="B3199" s="160"/>
      <c r="C3199" s="160"/>
    </row>
    <row r="3200" spans="1:3" x14ac:dyDescent="0.25">
      <c r="A3200" s="155"/>
      <c r="B3200" s="160"/>
      <c r="C3200" s="160"/>
    </row>
    <row r="3201" spans="1:3" x14ac:dyDescent="0.25">
      <c r="A3201" s="155"/>
      <c r="B3201" s="160"/>
      <c r="C3201" s="160"/>
    </row>
    <row r="3202" spans="1:3" x14ac:dyDescent="0.25">
      <c r="A3202" s="155"/>
      <c r="B3202" s="160"/>
      <c r="C3202" s="160"/>
    </row>
    <row r="3203" spans="1:3" x14ac:dyDescent="0.25">
      <c r="A3203" s="155"/>
      <c r="B3203" s="160"/>
      <c r="C3203" s="160"/>
    </row>
    <row r="3204" spans="1:3" x14ac:dyDescent="0.25">
      <c r="A3204" s="155"/>
      <c r="B3204" s="160"/>
      <c r="C3204" s="160"/>
    </row>
    <row r="3205" spans="1:3" x14ac:dyDescent="0.25">
      <c r="A3205" s="155"/>
      <c r="B3205" s="160"/>
      <c r="C3205" s="160"/>
    </row>
    <row r="3206" spans="1:3" x14ac:dyDescent="0.25">
      <c r="A3206" s="155"/>
      <c r="B3206" s="160"/>
      <c r="C3206" s="160"/>
    </row>
    <row r="3207" spans="1:3" x14ac:dyDescent="0.25">
      <c r="A3207" s="155"/>
      <c r="B3207" s="160"/>
      <c r="C3207" s="160"/>
    </row>
    <row r="3208" spans="1:3" x14ac:dyDescent="0.25">
      <c r="A3208" s="155"/>
      <c r="B3208" s="160"/>
      <c r="C3208" s="160"/>
    </row>
    <row r="3209" spans="1:3" x14ac:dyDescent="0.25">
      <c r="A3209" s="155"/>
      <c r="B3209" s="160"/>
      <c r="C3209" s="160"/>
    </row>
    <row r="3210" spans="1:3" x14ac:dyDescent="0.25">
      <c r="A3210" s="155"/>
      <c r="B3210" s="160"/>
      <c r="C3210" s="160"/>
    </row>
    <row r="3211" spans="1:3" x14ac:dyDescent="0.25">
      <c r="A3211" s="155"/>
      <c r="B3211" s="160"/>
      <c r="C3211" s="160"/>
    </row>
    <row r="3212" spans="1:3" x14ac:dyDescent="0.25">
      <c r="A3212" s="155"/>
      <c r="B3212" s="160"/>
      <c r="C3212" s="160"/>
    </row>
    <row r="3213" spans="1:3" x14ac:dyDescent="0.25">
      <c r="A3213" s="155"/>
      <c r="B3213" s="160"/>
      <c r="C3213" s="160"/>
    </row>
    <row r="3214" spans="1:3" x14ac:dyDescent="0.25">
      <c r="A3214" s="155"/>
      <c r="B3214" s="160"/>
      <c r="C3214" s="160"/>
    </row>
    <row r="3215" spans="1:3" x14ac:dyDescent="0.25">
      <c r="A3215" s="155"/>
      <c r="B3215" s="160"/>
      <c r="C3215" s="160"/>
    </row>
    <row r="3216" spans="1:3" x14ac:dyDescent="0.25">
      <c r="A3216" s="155"/>
      <c r="B3216" s="160"/>
      <c r="C3216" s="160"/>
    </row>
    <row r="3217" spans="1:3" x14ac:dyDescent="0.25">
      <c r="A3217" s="155"/>
      <c r="B3217" s="160"/>
      <c r="C3217" s="160"/>
    </row>
    <row r="3218" spans="1:3" x14ac:dyDescent="0.25">
      <c r="A3218" s="155"/>
      <c r="B3218" s="160"/>
      <c r="C3218" s="160"/>
    </row>
    <row r="3219" spans="1:3" x14ac:dyDescent="0.25">
      <c r="A3219" s="155"/>
      <c r="B3219" s="160"/>
      <c r="C3219" s="160"/>
    </row>
    <row r="3220" spans="1:3" x14ac:dyDescent="0.25">
      <c r="A3220" s="155"/>
      <c r="B3220" s="160"/>
      <c r="C3220" s="160"/>
    </row>
    <row r="3221" spans="1:3" x14ac:dyDescent="0.25">
      <c r="A3221" s="155"/>
      <c r="B3221" s="160"/>
      <c r="C3221" s="160"/>
    </row>
    <row r="3222" spans="1:3" x14ac:dyDescent="0.25">
      <c r="A3222" s="155"/>
      <c r="B3222" s="160"/>
      <c r="C3222" s="160"/>
    </row>
    <row r="3223" spans="1:3" x14ac:dyDescent="0.25">
      <c r="A3223" s="155"/>
      <c r="B3223" s="160"/>
      <c r="C3223" s="160"/>
    </row>
    <row r="3224" spans="1:3" x14ac:dyDescent="0.25">
      <c r="A3224" s="155"/>
      <c r="B3224" s="160"/>
      <c r="C3224" s="160"/>
    </row>
    <row r="3225" spans="1:3" x14ac:dyDescent="0.25">
      <c r="A3225" s="155"/>
      <c r="B3225" s="160"/>
      <c r="C3225" s="160"/>
    </row>
    <row r="3226" spans="1:3" x14ac:dyDescent="0.25">
      <c r="A3226" s="155"/>
      <c r="B3226" s="160"/>
      <c r="C3226" s="160"/>
    </row>
    <row r="3227" spans="1:3" x14ac:dyDescent="0.25">
      <c r="A3227" s="155"/>
      <c r="B3227" s="160"/>
      <c r="C3227" s="160"/>
    </row>
    <row r="3228" spans="1:3" x14ac:dyDescent="0.25">
      <c r="A3228" s="155"/>
      <c r="B3228" s="160"/>
      <c r="C3228" s="160"/>
    </row>
    <row r="3229" spans="1:3" x14ac:dyDescent="0.25">
      <c r="A3229" s="155"/>
      <c r="B3229" s="160"/>
      <c r="C3229" s="160"/>
    </row>
    <row r="3230" spans="1:3" x14ac:dyDescent="0.25">
      <c r="A3230" s="155"/>
      <c r="B3230" s="160"/>
      <c r="C3230" s="160"/>
    </row>
    <row r="3231" spans="1:3" x14ac:dyDescent="0.25">
      <c r="A3231" s="155"/>
      <c r="B3231" s="160"/>
      <c r="C3231" s="160"/>
    </row>
    <row r="3232" spans="1:3" x14ac:dyDescent="0.25">
      <c r="A3232" s="155"/>
      <c r="B3232" s="160"/>
      <c r="C3232" s="160"/>
    </row>
    <row r="3233" spans="1:3" x14ac:dyDescent="0.25">
      <c r="A3233" s="155"/>
      <c r="B3233" s="160"/>
      <c r="C3233" s="160"/>
    </row>
    <row r="3234" spans="1:3" x14ac:dyDescent="0.25">
      <c r="A3234" s="155"/>
      <c r="B3234" s="160"/>
      <c r="C3234" s="160"/>
    </row>
    <row r="3235" spans="1:3" x14ac:dyDescent="0.25">
      <c r="A3235" s="155"/>
      <c r="B3235" s="160"/>
      <c r="C3235" s="160"/>
    </row>
    <row r="3236" spans="1:3" x14ac:dyDescent="0.25">
      <c r="A3236" s="155"/>
      <c r="B3236" s="160"/>
      <c r="C3236" s="160"/>
    </row>
    <row r="3237" spans="1:3" x14ac:dyDescent="0.25">
      <c r="A3237" s="155"/>
      <c r="B3237" s="160"/>
      <c r="C3237" s="160"/>
    </row>
    <row r="3238" spans="1:3" x14ac:dyDescent="0.25">
      <c r="A3238" s="155"/>
      <c r="B3238" s="160"/>
      <c r="C3238" s="160"/>
    </row>
    <row r="3239" spans="1:3" x14ac:dyDescent="0.25">
      <c r="A3239" s="155"/>
      <c r="B3239" s="160"/>
      <c r="C3239" s="160"/>
    </row>
    <row r="3240" spans="1:3" x14ac:dyDescent="0.25">
      <c r="A3240" s="155"/>
      <c r="B3240" s="160"/>
      <c r="C3240" s="160"/>
    </row>
    <row r="3241" spans="1:3" x14ac:dyDescent="0.25">
      <c r="A3241" s="155"/>
      <c r="B3241" s="160"/>
      <c r="C3241" s="160"/>
    </row>
    <row r="3242" spans="1:3" x14ac:dyDescent="0.25">
      <c r="A3242" s="155"/>
      <c r="B3242" s="160"/>
      <c r="C3242" s="160"/>
    </row>
    <row r="3243" spans="1:3" x14ac:dyDescent="0.25">
      <c r="A3243" s="155"/>
      <c r="B3243" s="160"/>
      <c r="C3243" s="160"/>
    </row>
    <row r="3244" spans="1:3" x14ac:dyDescent="0.25">
      <c r="A3244" s="155"/>
      <c r="B3244" s="160"/>
      <c r="C3244" s="160"/>
    </row>
    <row r="3245" spans="1:3" x14ac:dyDescent="0.25">
      <c r="A3245" s="155"/>
      <c r="B3245" s="160"/>
      <c r="C3245" s="160"/>
    </row>
    <row r="3246" spans="1:3" x14ac:dyDescent="0.25">
      <c r="A3246" s="155"/>
      <c r="B3246" s="160"/>
      <c r="C3246" s="160"/>
    </row>
    <row r="3247" spans="1:3" x14ac:dyDescent="0.25">
      <c r="A3247" s="155"/>
      <c r="B3247" s="160"/>
      <c r="C3247" s="160"/>
    </row>
    <row r="3248" spans="1:3" x14ac:dyDescent="0.25">
      <c r="A3248" s="155"/>
      <c r="B3248" s="160"/>
      <c r="C3248" s="160"/>
    </row>
    <row r="3249" spans="1:3" x14ac:dyDescent="0.25">
      <c r="A3249" s="155"/>
      <c r="B3249" s="160"/>
      <c r="C3249" s="160"/>
    </row>
    <row r="3250" spans="1:3" x14ac:dyDescent="0.25">
      <c r="A3250" s="155"/>
      <c r="B3250" s="160"/>
      <c r="C3250" s="160"/>
    </row>
    <row r="3251" spans="1:3" x14ac:dyDescent="0.25">
      <c r="A3251" s="155"/>
      <c r="B3251" s="160"/>
      <c r="C3251" s="160"/>
    </row>
    <row r="3252" spans="1:3" x14ac:dyDescent="0.25">
      <c r="A3252" s="155"/>
      <c r="B3252" s="160"/>
      <c r="C3252" s="160"/>
    </row>
    <row r="3253" spans="1:3" x14ac:dyDescent="0.25">
      <c r="A3253" s="155"/>
      <c r="B3253" s="160"/>
      <c r="C3253" s="160"/>
    </row>
    <row r="3254" spans="1:3" x14ac:dyDescent="0.25">
      <c r="A3254" s="155"/>
      <c r="B3254" s="160"/>
      <c r="C3254" s="160"/>
    </row>
    <row r="3255" spans="1:3" x14ac:dyDescent="0.25">
      <c r="A3255" s="155"/>
      <c r="B3255" s="160"/>
      <c r="C3255" s="160"/>
    </row>
    <row r="3256" spans="1:3" x14ac:dyDescent="0.25">
      <c r="A3256" s="155"/>
      <c r="B3256" s="160"/>
      <c r="C3256" s="160"/>
    </row>
    <row r="3257" spans="1:3" x14ac:dyDescent="0.25">
      <c r="A3257" s="155"/>
      <c r="B3257" s="160"/>
      <c r="C3257" s="160"/>
    </row>
    <row r="3258" spans="1:3" x14ac:dyDescent="0.25">
      <c r="A3258" s="155"/>
      <c r="B3258" s="160"/>
      <c r="C3258" s="160"/>
    </row>
    <row r="3259" spans="1:3" x14ac:dyDescent="0.25">
      <c r="A3259" s="155"/>
      <c r="B3259" s="160"/>
      <c r="C3259" s="160"/>
    </row>
    <row r="3260" spans="1:3" x14ac:dyDescent="0.25">
      <c r="A3260" s="155"/>
      <c r="B3260" s="160"/>
      <c r="C3260" s="160"/>
    </row>
    <row r="3261" spans="1:3" x14ac:dyDescent="0.25">
      <c r="A3261" s="155"/>
      <c r="B3261" s="160"/>
      <c r="C3261" s="160"/>
    </row>
    <row r="3262" spans="1:3" x14ac:dyDescent="0.25">
      <c r="A3262" s="155"/>
      <c r="B3262" s="160"/>
      <c r="C3262" s="160"/>
    </row>
    <row r="3263" spans="1:3" x14ac:dyDescent="0.25">
      <c r="A3263" s="155"/>
      <c r="B3263" s="160"/>
      <c r="C3263" s="160"/>
    </row>
    <row r="3264" spans="1:3" x14ac:dyDescent="0.25">
      <c r="A3264" s="155"/>
      <c r="B3264" s="160"/>
      <c r="C3264" s="160"/>
    </row>
    <row r="3265" spans="1:3" x14ac:dyDescent="0.25">
      <c r="A3265" s="155"/>
      <c r="B3265" s="160"/>
      <c r="C3265" s="160"/>
    </row>
    <row r="3266" spans="1:3" x14ac:dyDescent="0.25">
      <c r="A3266" s="155"/>
      <c r="B3266" s="160"/>
      <c r="C3266" s="160"/>
    </row>
    <row r="3267" spans="1:3" x14ac:dyDescent="0.25">
      <c r="A3267" s="155"/>
      <c r="B3267" s="160"/>
      <c r="C3267" s="160"/>
    </row>
    <row r="3268" spans="1:3" x14ac:dyDescent="0.25">
      <c r="A3268" s="155"/>
      <c r="B3268" s="160"/>
      <c r="C3268" s="160"/>
    </row>
    <row r="3269" spans="1:3" x14ac:dyDescent="0.25">
      <c r="A3269" s="155"/>
      <c r="B3269" s="160"/>
      <c r="C3269" s="160"/>
    </row>
    <row r="3270" spans="1:3" x14ac:dyDescent="0.25">
      <c r="A3270" s="155"/>
      <c r="B3270" s="160"/>
      <c r="C3270" s="160"/>
    </row>
    <row r="3271" spans="1:3" x14ac:dyDescent="0.25">
      <c r="A3271" s="155"/>
      <c r="B3271" s="160"/>
      <c r="C3271" s="160"/>
    </row>
    <row r="3272" spans="1:3" x14ac:dyDescent="0.25">
      <c r="A3272" s="155"/>
      <c r="B3272" s="160"/>
      <c r="C3272" s="160"/>
    </row>
    <row r="3273" spans="1:3" x14ac:dyDescent="0.25">
      <c r="A3273" s="155"/>
      <c r="B3273" s="160"/>
      <c r="C3273" s="160"/>
    </row>
    <row r="3274" spans="1:3" x14ac:dyDescent="0.25">
      <c r="A3274" s="155"/>
      <c r="B3274" s="160"/>
      <c r="C3274" s="160"/>
    </row>
    <row r="3275" spans="1:3" x14ac:dyDescent="0.25">
      <c r="A3275" s="155"/>
      <c r="B3275" s="160"/>
      <c r="C3275" s="160"/>
    </row>
    <row r="3276" spans="1:3" x14ac:dyDescent="0.25">
      <c r="A3276" s="155"/>
      <c r="B3276" s="160"/>
      <c r="C3276" s="160"/>
    </row>
    <row r="3277" spans="1:3" x14ac:dyDescent="0.25">
      <c r="A3277" s="155"/>
      <c r="B3277" s="160"/>
      <c r="C3277" s="160"/>
    </row>
    <row r="3278" spans="1:3" x14ac:dyDescent="0.25">
      <c r="A3278" s="155"/>
      <c r="B3278" s="160"/>
      <c r="C3278" s="160"/>
    </row>
    <row r="3279" spans="1:3" x14ac:dyDescent="0.25">
      <c r="A3279" s="155"/>
      <c r="B3279" s="160"/>
      <c r="C3279" s="160"/>
    </row>
    <row r="3280" spans="1:3" x14ac:dyDescent="0.25">
      <c r="A3280" s="155"/>
      <c r="B3280" s="160"/>
      <c r="C3280" s="160"/>
    </row>
    <row r="3281" spans="1:3" x14ac:dyDescent="0.25">
      <c r="A3281" s="155"/>
      <c r="B3281" s="160"/>
      <c r="C3281" s="160"/>
    </row>
    <row r="3282" spans="1:3" x14ac:dyDescent="0.25">
      <c r="A3282" s="155"/>
      <c r="B3282" s="160"/>
      <c r="C3282" s="160"/>
    </row>
    <row r="3283" spans="1:3" x14ac:dyDescent="0.25">
      <c r="A3283" s="155"/>
      <c r="B3283" s="160"/>
      <c r="C3283" s="160"/>
    </row>
    <row r="3284" spans="1:3" x14ac:dyDescent="0.25">
      <c r="A3284" s="155"/>
      <c r="B3284" s="160"/>
      <c r="C3284" s="160"/>
    </row>
    <row r="3285" spans="1:3" x14ac:dyDescent="0.25">
      <c r="A3285" s="155"/>
      <c r="B3285" s="160"/>
      <c r="C3285" s="160"/>
    </row>
    <row r="3286" spans="1:3" x14ac:dyDescent="0.25">
      <c r="A3286" s="155"/>
      <c r="B3286" s="160"/>
      <c r="C3286" s="160"/>
    </row>
    <row r="3287" spans="1:3" x14ac:dyDescent="0.25">
      <c r="A3287" s="155"/>
      <c r="B3287" s="160"/>
      <c r="C3287" s="160"/>
    </row>
    <row r="3288" spans="1:3" x14ac:dyDescent="0.25">
      <c r="A3288" s="155"/>
      <c r="B3288" s="160"/>
      <c r="C3288" s="160"/>
    </row>
    <row r="3289" spans="1:3" x14ac:dyDescent="0.25">
      <c r="A3289" s="155"/>
      <c r="B3289" s="160"/>
      <c r="C3289" s="160"/>
    </row>
    <row r="3290" spans="1:3" x14ac:dyDescent="0.25">
      <c r="A3290" s="155"/>
      <c r="B3290" s="160"/>
      <c r="C3290" s="160"/>
    </row>
    <row r="3291" spans="1:3" x14ac:dyDescent="0.25">
      <c r="A3291" s="155"/>
      <c r="B3291" s="160"/>
      <c r="C3291" s="160"/>
    </row>
    <row r="3292" spans="1:3" x14ac:dyDescent="0.25">
      <c r="A3292" s="155"/>
      <c r="B3292" s="160"/>
      <c r="C3292" s="160"/>
    </row>
    <row r="3293" spans="1:3" x14ac:dyDescent="0.25">
      <c r="A3293" s="155"/>
      <c r="B3293" s="160"/>
      <c r="C3293" s="160"/>
    </row>
    <row r="3294" spans="1:3" x14ac:dyDescent="0.25">
      <c r="A3294" s="155"/>
      <c r="B3294" s="160"/>
      <c r="C3294" s="160"/>
    </row>
    <row r="3295" spans="1:3" x14ac:dyDescent="0.25">
      <c r="A3295" s="155"/>
      <c r="B3295" s="160"/>
      <c r="C3295" s="160"/>
    </row>
    <row r="3296" spans="1:3" x14ac:dyDescent="0.25">
      <c r="A3296" s="155"/>
      <c r="B3296" s="160"/>
      <c r="C3296" s="160"/>
    </row>
    <row r="3297" spans="1:3" x14ac:dyDescent="0.25">
      <c r="A3297" s="155"/>
      <c r="B3297" s="160"/>
      <c r="C3297" s="160"/>
    </row>
    <row r="3298" spans="1:3" x14ac:dyDescent="0.25">
      <c r="A3298" s="155"/>
      <c r="B3298" s="160"/>
      <c r="C3298" s="160"/>
    </row>
    <row r="3299" spans="1:3" x14ac:dyDescent="0.25">
      <c r="A3299" s="155"/>
      <c r="B3299" s="160"/>
      <c r="C3299" s="160"/>
    </row>
    <row r="3300" spans="1:3" x14ac:dyDescent="0.25">
      <c r="A3300" s="155"/>
      <c r="B3300" s="160"/>
      <c r="C3300" s="160"/>
    </row>
    <row r="3301" spans="1:3" x14ac:dyDescent="0.25">
      <c r="A3301" s="155"/>
      <c r="B3301" s="160"/>
      <c r="C3301" s="160"/>
    </row>
    <row r="3302" spans="1:3" x14ac:dyDescent="0.25">
      <c r="A3302" s="155"/>
      <c r="B3302" s="160"/>
      <c r="C3302" s="160"/>
    </row>
    <row r="3303" spans="1:3" x14ac:dyDescent="0.25">
      <c r="A3303" s="155"/>
      <c r="B3303" s="160"/>
      <c r="C3303" s="160"/>
    </row>
    <row r="3304" spans="1:3" x14ac:dyDescent="0.25">
      <c r="A3304" s="155"/>
      <c r="B3304" s="160"/>
      <c r="C3304" s="160"/>
    </row>
    <row r="3305" spans="1:3" x14ac:dyDescent="0.25">
      <c r="A3305" s="155"/>
      <c r="B3305" s="160"/>
      <c r="C3305" s="160"/>
    </row>
    <row r="3306" spans="1:3" x14ac:dyDescent="0.25">
      <c r="A3306" s="155"/>
      <c r="B3306" s="160"/>
      <c r="C3306" s="160"/>
    </row>
    <row r="3307" spans="1:3" x14ac:dyDescent="0.25">
      <c r="A3307" s="155"/>
      <c r="B3307" s="160"/>
      <c r="C3307" s="160"/>
    </row>
    <row r="3308" spans="1:3" x14ac:dyDescent="0.25">
      <c r="A3308" s="155"/>
      <c r="B3308" s="160"/>
      <c r="C3308" s="160"/>
    </row>
    <row r="3309" spans="1:3" x14ac:dyDescent="0.25">
      <c r="A3309" s="155"/>
      <c r="B3309" s="160"/>
      <c r="C3309" s="160"/>
    </row>
    <row r="3310" spans="1:3" x14ac:dyDescent="0.25">
      <c r="A3310" s="155"/>
      <c r="B3310" s="160"/>
      <c r="C3310" s="160"/>
    </row>
    <row r="3311" spans="1:3" x14ac:dyDescent="0.25">
      <c r="A3311" s="155"/>
      <c r="B3311" s="160"/>
      <c r="C3311" s="160"/>
    </row>
    <row r="3312" spans="1:3" x14ac:dyDescent="0.25">
      <c r="A3312" s="155"/>
      <c r="B3312" s="160"/>
      <c r="C3312" s="160"/>
    </row>
    <row r="3313" spans="1:3" x14ac:dyDescent="0.25">
      <c r="A3313" s="155"/>
      <c r="B3313" s="160"/>
      <c r="C3313" s="160"/>
    </row>
    <row r="3314" spans="1:3" x14ac:dyDescent="0.25">
      <c r="A3314" s="155"/>
      <c r="B3314" s="160"/>
      <c r="C3314" s="160"/>
    </row>
    <row r="3315" spans="1:3" x14ac:dyDescent="0.25">
      <c r="A3315" s="155"/>
      <c r="B3315" s="160"/>
      <c r="C3315" s="160"/>
    </row>
    <row r="3316" spans="1:3" x14ac:dyDescent="0.25">
      <c r="A3316" s="155"/>
      <c r="B3316" s="160"/>
      <c r="C3316" s="160"/>
    </row>
    <row r="3317" spans="1:3" x14ac:dyDescent="0.25">
      <c r="A3317" s="155"/>
      <c r="B3317" s="160"/>
      <c r="C3317" s="160"/>
    </row>
    <row r="3318" spans="1:3" x14ac:dyDescent="0.25">
      <c r="A3318" s="155"/>
      <c r="B3318" s="160"/>
      <c r="C3318" s="160"/>
    </row>
    <row r="3319" spans="1:3" x14ac:dyDescent="0.25">
      <c r="A3319" s="155"/>
      <c r="B3319" s="160"/>
      <c r="C3319" s="160"/>
    </row>
    <row r="3320" spans="1:3" x14ac:dyDescent="0.25">
      <c r="A3320" s="155"/>
      <c r="B3320" s="160"/>
      <c r="C3320" s="160"/>
    </row>
    <row r="3321" spans="1:3" x14ac:dyDescent="0.25">
      <c r="A3321" s="155"/>
      <c r="B3321" s="160"/>
      <c r="C3321" s="160"/>
    </row>
    <row r="3322" spans="1:3" x14ac:dyDescent="0.25">
      <c r="A3322" s="155"/>
      <c r="B3322" s="160"/>
      <c r="C3322" s="160"/>
    </row>
    <row r="3323" spans="1:3" x14ac:dyDescent="0.25">
      <c r="A3323" s="155"/>
      <c r="B3323" s="160"/>
      <c r="C3323" s="160"/>
    </row>
    <row r="3324" spans="1:3" x14ac:dyDescent="0.25">
      <c r="A3324" s="155"/>
      <c r="B3324" s="160"/>
      <c r="C3324" s="160"/>
    </row>
    <row r="3325" spans="1:3" x14ac:dyDescent="0.25">
      <c r="A3325" s="155"/>
      <c r="B3325" s="160"/>
      <c r="C3325" s="160"/>
    </row>
    <row r="3326" spans="1:3" x14ac:dyDescent="0.25">
      <c r="A3326" s="155"/>
      <c r="B3326" s="160"/>
      <c r="C3326" s="160"/>
    </row>
    <row r="3327" spans="1:3" x14ac:dyDescent="0.25">
      <c r="A3327" s="155"/>
      <c r="B3327" s="160"/>
      <c r="C3327" s="160"/>
    </row>
    <row r="3328" spans="1:3" x14ac:dyDescent="0.25">
      <c r="A3328" s="155"/>
      <c r="B3328" s="160"/>
      <c r="C3328" s="160"/>
    </row>
    <row r="3329" spans="1:3" x14ac:dyDescent="0.25">
      <c r="A3329" s="155"/>
      <c r="B3329" s="160"/>
      <c r="C3329" s="160"/>
    </row>
    <row r="3330" spans="1:3" x14ac:dyDescent="0.25">
      <c r="A3330" s="155"/>
      <c r="B3330" s="160"/>
      <c r="C3330" s="160"/>
    </row>
    <row r="3331" spans="1:3" x14ac:dyDescent="0.25">
      <c r="A3331" s="155"/>
      <c r="B3331" s="160"/>
      <c r="C3331" s="160"/>
    </row>
    <row r="3332" spans="1:3" x14ac:dyDescent="0.25">
      <c r="A3332" s="155"/>
      <c r="B3332" s="160"/>
      <c r="C3332" s="160"/>
    </row>
    <row r="3333" spans="1:3" x14ac:dyDescent="0.25">
      <c r="A3333" s="155"/>
      <c r="B3333" s="160"/>
      <c r="C3333" s="160"/>
    </row>
    <row r="3334" spans="1:3" x14ac:dyDescent="0.25">
      <c r="A3334" s="155"/>
      <c r="B3334" s="160"/>
      <c r="C3334" s="160"/>
    </row>
    <row r="3335" spans="1:3" x14ac:dyDescent="0.25">
      <c r="A3335" s="155"/>
      <c r="B3335" s="160"/>
      <c r="C3335" s="160"/>
    </row>
    <row r="3336" spans="1:3" x14ac:dyDescent="0.25">
      <c r="A3336" s="155"/>
      <c r="B3336" s="160"/>
      <c r="C3336" s="160"/>
    </row>
    <row r="3337" spans="1:3" x14ac:dyDescent="0.25">
      <c r="A3337" s="155"/>
      <c r="B3337" s="160"/>
      <c r="C3337" s="160"/>
    </row>
    <row r="3338" spans="1:3" x14ac:dyDescent="0.25">
      <c r="A3338" s="155"/>
      <c r="B3338" s="160"/>
      <c r="C3338" s="160"/>
    </row>
    <row r="3339" spans="1:3" x14ac:dyDescent="0.25">
      <c r="A3339" s="155"/>
      <c r="B3339" s="160"/>
      <c r="C3339" s="160"/>
    </row>
    <row r="3340" spans="1:3" x14ac:dyDescent="0.25">
      <c r="A3340" s="155"/>
      <c r="B3340" s="160"/>
      <c r="C3340" s="160"/>
    </row>
    <row r="3341" spans="1:3" x14ac:dyDescent="0.25">
      <c r="A3341" s="155"/>
      <c r="B3341" s="160"/>
      <c r="C3341" s="160"/>
    </row>
    <row r="3342" spans="1:3" x14ac:dyDescent="0.25">
      <c r="A3342" s="155"/>
      <c r="B3342" s="160"/>
      <c r="C3342" s="160"/>
    </row>
    <row r="3343" spans="1:3" x14ac:dyDescent="0.25">
      <c r="A3343" s="155"/>
      <c r="B3343" s="160"/>
      <c r="C3343" s="160"/>
    </row>
    <row r="3344" spans="1:3" x14ac:dyDescent="0.25">
      <c r="A3344" s="155"/>
      <c r="B3344" s="160"/>
      <c r="C3344" s="160"/>
    </row>
    <row r="3345" spans="1:3" x14ac:dyDescent="0.25">
      <c r="A3345" s="155"/>
      <c r="B3345" s="160"/>
      <c r="C3345" s="160"/>
    </row>
    <row r="3346" spans="1:3" x14ac:dyDescent="0.25">
      <c r="A3346" s="155"/>
      <c r="B3346" s="160"/>
      <c r="C3346" s="160"/>
    </row>
    <row r="3347" spans="1:3" x14ac:dyDescent="0.25">
      <c r="A3347" s="155"/>
      <c r="B3347" s="160"/>
      <c r="C3347" s="160"/>
    </row>
    <row r="3348" spans="1:3" x14ac:dyDescent="0.25">
      <c r="A3348" s="155"/>
      <c r="B3348" s="160"/>
      <c r="C3348" s="160"/>
    </row>
    <row r="3349" spans="1:3" x14ac:dyDescent="0.25">
      <c r="A3349" s="155"/>
      <c r="B3349" s="160"/>
      <c r="C3349" s="160"/>
    </row>
    <row r="3350" spans="1:3" x14ac:dyDescent="0.25">
      <c r="A3350" s="155"/>
      <c r="B3350" s="160"/>
      <c r="C3350" s="160"/>
    </row>
    <row r="3351" spans="1:3" x14ac:dyDescent="0.25">
      <c r="A3351" s="155"/>
      <c r="B3351" s="160"/>
      <c r="C3351" s="160"/>
    </row>
    <row r="3352" spans="1:3" x14ac:dyDescent="0.25">
      <c r="A3352" s="155"/>
      <c r="B3352" s="160"/>
      <c r="C3352" s="160"/>
    </row>
    <row r="3353" spans="1:3" x14ac:dyDescent="0.25">
      <c r="A3353" s="155"/>
      <c r="B3353" s="160"/>
      <c r="C3353" s="160"/>
    </row>
    <row r="3354" spans="1:3" x14ac:dyDescent="0.25">
      <c r="A3354" s="155"/>
      <c r="B3354" s="160"/>
      <c r="C3354" s="160"/>
    </row>
    <row r="3355" spans="1:3" x14ac:dyDescent="0.25">
      <c r="A3355" s="155"/>
      <c r="B3355" s="160"/>
      <c r="C3355" s="160"/>
    </row>
    <row r="3356" spans="1:3" x14ac:dyDescent="0.25">
      <c r="A3356" s="155"/>
      <c r="B3356" s="160"/>
      <c r="C3356" s="160"/>
    </row>
    <row r="3357" spans="1:3" x14ac:dyDescent="0.25">
      <c r="A3357" s="155"/>
      <c r="B3357" s="160"/>
      <c r="C3357" s="160"/>
    </row>
    <row r="3358" spans="1:3" x14ac:dyDescent="0.25">
      <c r="A3358" s="155"/>
      <c r="B3358" s="160"/>
      <c r="C3358" s="160"/>
    </row>
    <row r="3359" spans="1:3" x14ac:dyDescent="0.25">
      <c r="A3359" s="155"/>
      <c r="B3359" s="160"/>
      <c r="C3359" s="160"/>
    </row>
    <row r="3360" spans="1:3" x14ac:dyDescent="0.25">
      <c r="A3360" s="155"/>
      <c r="B3360" s="160"/>
      <c r="C3360" s="160"/>
    </row>
    <row r="3361" spans="1:3" x14ac:dyDescent="0.25">
      <c r="A3361" s="155"/>
      <c r="B3361" s="160"/>
      <c r="C3361" s="160"/>
    </row>
    <row r="3362" spans="1:3" x14ac:dyDescent="0.25">
      <c r="A3362" s="155"/>
      <c r="B3362" s="160"/>
      <c r="C3362" s="160"/>
    </row>
    <row r="3363" spans="1:3" x14ac:dyDescent="0.25">
      <c r="A3363" s="155"/>
      <c r="B3363" s="160"/>
      <c r="C3363" s="160"/>
    </row>
    <row r="3364" spans="1:3" x14ac:dyDescent="0.25">
      <c r="A3364" s="155"/>
      <c r="B3364" s="160"/>
      <c r="C3364" s="160"/>
    </row>
    <row r="3365" spans="1:3" x14ac:dyDescent="0.25">
      <c r="A3365" s="155"/>
      <c r="B3365" s="160"/>
      <c r="C3365" s="160"/>
    </row>
    <row r="3366" spans="1:3" x14ac:dyDescent="0.25">
      <c r="A3366" s="155"/>
      <c r="B3366" s="160"/>
      <c r="C3366" s="160"/>
    </row>
    <row r="3367" spans="1:3" x14ac:dyDescent="0.25">
      <c r="A3367" s="155"/>
      <c r="B3367" s="160"/>
      <c r="C3367" s="160"/>
    </row>
    <row r="3368" spans="1:3" x14ac:dyDescent="0.25">
      <c r="A3368" s="155"/>
      <c r="B3368" s="160"/>
      <c r="C3368" s="160"/>
    </row>
    <row r="3369" spans="1:3" x14ac:dyDescent="0.25">
      <c r="A3369" s="155"/>
      <c r="B3369" s="160"/>
      <c r="C3369" s="160"/>
    </row>
    <row r="3370" spans="1:3" x14ac:dyDescent="0.25">
      <c r="A3370" s="155"/>
      <c r="B3370" s="160"/>
      <c r="C3370" s="160"/>
    </row>
    <row r="3371" spans="1:3" x14ac:dyDescent="0.25">
      <c r="A3371" s="155"/>
      <c r="B3371" s="160"/>
      <c r="C3371" s="160"/>
    </row>
    <row r="3372" spans="1:3" x14ac:dyDescent="0.25">
      <c r="A3372" s="155"/>
      <c r="B3372" s="160"/>
      <c r="C3372" s="160"/>
    </row>
    <row r="3373" spans="1:3" x14ac:dyDescent="0.25">
      <c r="A3373" s="155"/>
      <c r="B3373" s="160"/>
      <c r="C3373" s="160"/>
    </row>
    <row r="3374" spans="1:3" x14ac:dyDescent="0.25">
      <c r="A3374" s="155"/>
      <c r="B3374" s="160"/>
      <c r="C3374" s="160"/>
    </row>
    <row r="3375" spans="1:3" x14ac:dyDescent="0.25">
      <c r="A3375" s="155"/>
      <c r="B3375" s="160"/>
      <c r="C3375" s="160"/>
    </row>
    <row r="3376" spans="1:3" x14ac:dyDescent="0.25">
      <c r="A3376" s="155"/>
      <c r="B3376" s="160"/>
      <c r="C3376" s="160"/>
    </row>
    <row r="3377" spans="1:3" x14ac:dyDescent="0.25">
      <c r="A3377" s="155"/>
      <c r="B3377" s="160"/>
      <c r="C3377" s="160"/>
    </row>
    <row r="3378" spans="1:3" x14ac:dyDescent="0.25">
      <c r="A3378" s="155"/>
      <c r="B3378" s="160"/>
      <c r="C3378" s="160"/>
    </row>
    <row r="3379" spans="1:3" x14ac:dyDescent="0.25">
      <c r="A3379" s="155"/>
      <c r="B3379" s="160"/>
      <c r="C3379" s="160"/>
    </row>
    <row r="3380" spans="1:3" x14ac:dyDescent="0.25">
      <c r="A3380" s="155"/>
      <c r="B3380" s="160"/>
      <c r="C3380" s="160"/>
    </row>
    <row r="3381" spans="1:3" x14ac:dyDescent="0.25">
      <c r="A3381" s="155"/>
      <c r="B3381" s="160"/>
      <c r="C3381" s="160"/>
    </row>
    <row r="3382" spans="1:3" x14ac:dyDescent="0.25">
      <c r="A3382" s="155"/>
      <c r="B3382" s="160"/>
      <c r="C3382" s="160"/>
    </row>
    <row r="3383" spans="1:3" x14ac:dyDescent="0.25">
      <c r="A3383" s="155"/>
      <c r="B3383" s="160"/>
      <c r="C3383" s="160"/>
    </row>
    <row r="3384" spans="1:3" x14ac:dyDescent="0.25">
      <c r="A3384" s="155"/>
      <c r="B3384" s="160"/>
      <c r="C3384" s="160"/>
    </row>
    <row r="3385" spans="1:3" x14ac:dyDescent="0.25">
      <c r="A3385" s="155"/>
      <c r="B3385" s="160"/>
      <c r="C3385" s="160"/>
    </row>
    <row r="3386" spans="1:3" x14ac:dyDescent="0.25">
      <c r="A3386" s="155"/>
      <c r="B3386" s="160"/>
      <c r="C3386" s="160"/>
    </row>
    <row r="3387" spans="1:3" x14ac:dyDescent="0.25">
      <c r="A3387" s="155"/>
      <c r="B3387" s="160"/>
      <c r="C3387" s="160"/>
    </row>
    <row r="3388" spans="1:3" x14ac:dyDescent="0.25">
      <c r="A3388" s="155"/>
      <c r="B3388" s="160"/>
      <c r="C3388" s="160"/>
    </row>
    <row r="3389" spans="1:3" x14ac:dyDescent="0.25">
      <c r="A3389" s="155"/>
      <c r="B3389" s="160"/>
      <c r="C3389" s="160"/>
    </row>
    <row r="3390" spans="1:3" x14ac:dyDescent="0.25">
      <c r="A3390" s="155"/>
      <c r="B3390" s="160"/>
      <c r="C3390" s="160"/>
    </row>
    <row r="3391" spans="1:3" x14ac:dyDescent="0.25">
      <c r="A3391" s="155"/>
      <c r="B3391" s="160"/>
      <c r="C3391" s="160"/>
    </row>
    <row r="3392" spans="1:3" x14ac:dyDescent="0.25">
      <c r="A3392" s="155"/>
      <c r="B3392" s="160"/>
      <c r="C3392" s="160"/>
    </row>
    <row r="3393" spans="1:3" x14ac:dyDescent="0.25">
      <c r="A3393" s="155"/>
      <c r="B3393" s="160"/>
      <c r="C3393" s="160"/>
    </row>
    <row r="3394" spans="1:3" x14ac:dyDescent="0.25">
      <c r="A3394" s="155"/>
      <c r="B3394" s="160"/>
      <c r="C3394" s="160"/>
    </row>
    <row r="3395" spans="1:3" x14ac:dyDescent="0.25">
      <c r="A3395" s="155"/>
      <c r="B3395" s="160"/>
      <c r="C3395" s="160"/>
    </row>
    <row r="3396" spans="1:3" x14ac:dyDescent="0.25">
      <c r="A3396" s="155"/>
      <c r="B3396" s="160"/>
      <c r="C3396" s="160"/>
    </row>
    <row r="3397" spans="1:3" x14ac:dyDescent="0.25">
      <c r="A3397" s="155"/>
      <c r="B3397" s="160"/>
      <c r="C3397" s="160"/>
    </row>
    <row r="3398" spans="1:3" x14ac:dyDescent="0.25">
      <c r="A3398" s="155"/>
      <c r="B3398" s="160"/>
      <c r="C3398" s="160"/>
    </row>
    <row r="3399" spans="1:3" x14ac:dyDescent="0.25">
      <c r="A3399" s="155"/>
      <c r="B3399" s="160"/>
      <c r="C3399" s="160"/>
    </row>
    <row r="3400" spans="1:3" x14ac:dyDescent="0.25">
      <c r="A3400" s="155"/>
      <c r="B3400" s="160"/>
      <c r="C3400" s="160"/>
    </row>
    <row r="3401" spans="1:3" x14ac:dyDescent="0.25">
      <c r="A3401" s="155"/>
      <c r="B3401" s="160"/>
      <c r="C3401" s="160"/>
    </row>
    <row r="3402" spans="1:3" x14ac:dyDescent="0.25">
      <c r="A3402" s="155"/>
      <c r="B3402" s="160"/>
      <c r="C3402" s="160"/>
    </row>
    <row r="3403" spans="1:3" x14ac:dyDescent="0.25">
      <c r="A3403" s="155"/>
      <c r="B3403" s="160"/>
      <c r="C3403" s="160"/>
    </row>
    <row r="3404" spans="1:3" x14ac:dyDescent="0.25">
      <c r="A3404" s="155"/>
      <c r="B3404" s="160"/>
      <c r="C3404" s="160"/>
    </row>
    <row r="3405" spans="1:3" x14ac:dyDescent="0.25">
      <c r="A3405" s="155"/>
      <c r="B3405" s="160"/>
      <c r="C3405" s="160"/>
    </row>
    <row r="3406" spans="1:3" x14ac:dyDescent="0.25">
      <c r="A3406" s="155"/>
      <c r="B3406" s="160"/>
      <c r="C3406" s="160"/>
    </row>
    <row r="3407" spans="1:3" x14ac:dyDescent="0.25">
      <c r="A3407" s="155"/>
      <c r="B3407" s="160"/>
      <c r="C3407" s="160"/>
    </row>
    <row r="3408" spans="1:3" x14ac:dyDescent="0.25">
      <c r="A3408" s="155"/>
      <c r="B3408" s="160"/>
      <c r="C3408" s="160"/>
    </row>
    <row r="3409" spans="1:3" x14ac:dyDescent="0.25">
      <c r="A3409" s="155"/>
      <c r="B3409" s="160"/>
      <c r="C3409" s="160"/>
    </row>
    <row r="3410" spans="1:3" x14ac:dyDescent="0.25">
      <c r="A3410" s="155"/>
      <c r="B3410" s="160"/>
      <c r="C3410" s="160"/>
    </row>
    <row r="3411" spans="1:3" x14ac:dyDescent="0.25">
      <c r="A3411" s="155"/>
      <c r="B3411" s="160"/>
      <c r="C3411" s="160"/>
    </row>
    <row r="3412" spans="1:3" x14ac:dyDescent="0.25">
      <c r="A3412" s="155"/>
      <c r="B3412" s="160"/>
      <c r="C3412" s="160"/>
    </row>
    <row r="3413" spans="1:3" x14ac:dyDescent="0.25">
      <c r="A3413" s="155"/>
      <c r="B3413" s="160"/>
      <c r="C3413" s="160"/>
    </row>
    <row r="3414" spans="1:3" x14ac:dyDescent="0.25">
      <c r="A3414" s="155"/>
      <c r="B3414" s="160"/>
      <c r="C3414" s="160"/>
    </row>
    <row r="3415" spans="1:3" x14ac:dyDescent="0.25">
      <c r="A3415" s="155"/>
      <c r="B3415" s="160"/>
      <c r="C3415" s="160"/>
    </row>
    <row r="3416" spans="1:3" x14ac:dyDescent="0.25">
      <c r="A3416" s="155"/>
      <c r="B3416" s="160"/>
      <c r="C3416" s="160"/>
    </row>
    <row r="3417" spans="1:3" x14ac:dyDescent="0.25">
      <c r="A3417" s="155"/>
      <c r="B3417" s="160"/>
      <c r="C3417" s="160"/>
    </row>
    <row r="3418" spans="1:3" x14ac:dyDescent="0.25">
      <c r="A3418" s="155"/>
      <c r="B3418" s="160"/>
      <c r="C3418" s="160"/>
    </row>
    <row r="3419" spans="1:3" x14ac:dyDescent="0.25">
      <c r="A3419" s="155"/>
      <c r="B3419" s="160"/>
      <c r="C3419" s="160"/>
    </row>
    <row r="3420" spans="1:3" x14ac:dyDescent="0.25">
      <c r="A3420" s="155"/>
      <c r="B3420" s="160"/>
      <c r="C3420" s="160"/>
    </row>
    <row r="3421" spans="1:3" x14ac:dyDescent="0.25">
      <c r="A3421" s="155"/>
      <c r="B3421" s="160"/>
      <c r="C3421" s="160"/>
    </row>
    <row r="3422" spans="1:3" x14ac:dyDescent="0.25">
      <c r="A3422" s="155"/>
      <c r="B3422" s="160"/>
      <c r="C3422" s="160"/>
    </row>
    <row r="3423" spans="1:3" x14ac:dyDescent="0.25">
      <c r="A3423" s="155"/>
      <c r="B3423" s="160"/>
      <c r="C3423" s="160"/>
    </row>
    <row r="3424" spans="1:3" x14ac:dyDescent="0.25">
      <c r="A3424" s="155"/>
      <c r="B3424" s="160"/>
      <c r="C3424" s="160"/>
    </row>
    <row r="3425" spans="1:3" x14ac:dyDescent="0.25">
      <c r="A3425" s="155"/>
      <c r="B3425" s="160"/>
      <c r="C3425" s="160"/>
    </row>
    <row r="3426" spans="1:3" x14ac:dyDescent="0.25">
      <c r="A3426" s="155"/>
      <c r="B3426" s="160"/>
      <c r="C3426" s="160"/>
    </row>
    <row r="3427" spans="1:3" x14ac:dyDescent="0.25">
      <c r="A3427" s="155"/>
      <c r="B3427" s="160"/>
      <c r="C3427" s="160"/>
    </row>
    <row r="3428" spans="1:3" x14ac:dyDescent="0.25">
      <c r="A3428" s="155"/>
      <c r="B3428" s="160"/>
      <c r="C3428" s="160"/>
    </row>
    <row r="3429" spans="1:3" x14ac:dyDescent="0.25">
      <c r="A3429" s="155"/>
      <c r="B3429" s="160"/>
      <c r="C3429" s="160"/>
    </row>
    <row r="3430" spans="1:3" x14ac:dyDescent="0.25">
      <c r="A3430" s="155"/>
      <c r="B3430" s="160"/>
      <c r="C3430" s="160"/>
    </row>
    <row r="3431" spans="1:3" x14ac:dyDescent="0.25">
      <c r="A3431" s="155"/>
      <c r="B3431" s="160"/>
      <c r="C3431" s="160"/>
    </row>
    <row r="3432" spans="1:3" x14ac:dyDescent="0.25">
      <c r="A3432" s="155"/>
      <c r="B3432" s="160"/>
      <c r="C3432" s="160"/>
    </row>
    <row r="3433" spans="1:3" x14ac:dyDescent="0.25">
      <c r="A3433" s="155"/>
      <c r="B3433" s="160"/>
      <c r="C3433" s="160"/>
    </row>
    <row r="3434" spans="1:3" x14ac:dyDescent="0.25">
      <c r="A3434" s="155"/>
      <c r="B3434" s="160"/>
      <c r="C3434" s="160"/>
    </row>
    <row r="3435" spans="1:3" x14ac:dyDescent="0.25">
      <c r="A3435" s="155"/>
      <c r="B3435" s="160"/>
      <c r="C3435" s="160"/>
    </row>
    <row r="3436" spans="1:3" x14ac:dyDescent="0.25">
      <c r="A3436" s="155"/>
      <c r="B3436" s="160"/>
      <c r="C3436" s="160"/>
    </row>
    <row r="3437" spans="1:3" x14ac:dyDescent="0.25">
      <c r="A3437" s="155"/>
      <c r="B3437" s="160"/>
      <c r="C3437" s="160"/>
    </row>
    <row r="3438" spans="1:3" x14ac:dyDescent="0.25">
      <c r="A3438" s="155"/>
      <c r="B3438" s="160"/>
      <c r="C3438" s="160"/>
    </row>
    <row r="3439" spans="1:3" x14ac:dyDescent="0.25">
      <c r="A3439" s="155"/>
      <c r="B3439" s="160"/>
      <c r="C3439" s="160"/>
    </row>
    <row r="3440" spans="1:3" x14ac:dyDescent="0.25">
      <c r="A3440" s="155"/>
      <c r="B3440" s="160"/>
      <c r="C3440" s="160"/>
    </row>
    <row r="3441" spans="1:3" x14ac:dyDescent="0.25">
      <c r="A3441" s="155"/>
      <c r="B3441" s="160"/>
      <c r="C3441" s="160"/>
    </row>
    <row r="3442" spans="1:3" x14ac:dyDescent="0.25">
      <c r="A3442" s="155"/>
      <c r="B3442" s="160"/>
      <c r="C3442" s="160"/>
    </row>
    <row r="3443" spans="1:3" x14ac:dyDescent="0.25">
      <c r="A3443" s="155"/>
      <c r="B3443" s="160"/>
      <c r="C3443" s="160"/>
    </row>
    <row r="3444" spans="1:3" x14ac:dyDescent="0.25">
      <c r="A3444" s="155"/>
      <c r="B3444" s="160"/>
      <c r="C3444" s="160"/>
    </row>
    <row r="3445" spans="1:3" x14ac:dyDescent="0.25">
      <c r="A3445" s="155"/>
      <c r="B3445" s="160"/>
      <c r="C3445" s="160"/>
    </row>
    <row r="3446" spans="1:3" x14ac:dyDescent="0.25">
      <c r="A3446" s="155"/>
      <c r="B3446" s="160"/>
      <c r="C3446" s="160"/>
    </row>
    <row r="3447" spans="1:3" x14ac:dyDescent="0.25">
      <c r="A3447" s="155"/>
      <c r="B3447" s="160"/>
      <c r="C3447" s="160"/>
    </row>
    <row r="3448" spans="1:3" x14ac:dyDescent="0.25">
      <c r="A3448" s="155"/>
      <c r="B3448" s="160"/>
      <c r="C3448" s="160"/>
    </row>
    <row r="3449" spans="1:3" x14ac:dyDescent="0.25">
      <c r="A3449" s="155"/>
      <c r="B3449" s="160"/>
      <c r="C3449" s="160"/>
    </row>
    <row r="3450" spans="1:3" x14ac:dyDescent="0.25">
      <c r="A3450" s="155"/>
      <c r="B3450" s="160"/>
      <c r="C3450" s="160"/>
    </row>
    <row r="3451" spans="1:3" x14ac:dyDescent="0.25">
      <c r="A3451" s="155"/>
      <c r="B3451" s="160"/>
      <c r="C3451" s="160"/>
    </row>
    <row r="3452" spans="1:3" x14ac:dyDescent="0.25">
      <c r="A3452" s="155"/>
      <c r="B3452" s="160"/>
      <c r="C3452" s="160"/>
    </row>
    <row r="3453" spans="1:3" x14ac:dyDescent="0.25">
      <c r="A3453" s="155"/>
      <c r="B3453" s="160"/>
      <c r="C3453" s="160"/>
    </row>
    <row r="3454" spans="1:3" x14ac:dyDescent="0.25">
      <c r="A3454" s="155"/>
      <c r="B3454" s="160"/>
      <c r="C3454" s="160"/>
    </row>
    <row r="3455" spans="1:3" x14ac:dyDescent="0.25">
      <c r="A3455" s="155"/>
      <c r="B3455" s="160"/>
      <c r="C3455" s="160"/>
    </row>
    <row r="3456" spans="1:3" x14ac:dyDescent="0.25">
      <c r="A3456" s="155"/>
      <c r="B3456" s="160"/>
      <c r="C3456" s="160"/>
    </row>
    <row r="3457" spans="1:3" x14ac:dyDescent="0.25">
      <c r="A3457" s="155"/>
      <c r="B3457" s="160"/>
      <c r="C3457" s="160"/>
    </row>
    <row r="3458" spans="1:3" x14ac:dyDescent="0.25">
      <c r="A3458" s="155"/>
      <c r="B3458" s="160"/>
      <c r="C3458" s="160"/>
    </row>
    <row r="3459" spans="1:3" x14ac:dyDescent="0.25">
      <c r="A3459" s="155"/>
      <c r="B3459" s="160"/>
      <c r="C3459" s="160"/>
    </row>
    <row r="3460" spans="1:3" x14ac:dyDescent="0.25">
      <c r="A3460" s="155"/>
      <c r="B3460" s="160"/>
      <c r="C3460" s="160"/>
    </row>
    <row r="3461" spans="1:3" x14ac:dyDescent="0.25">
      <c r="A3461" s="155"/>
      <c r="B3461" s="160"/>
      <c r="C3461" s="160"/>
    </row>
    <row r="3462" spans="1:3" x14ac:dyDescent="0.25">
      <c r="A3462" s="155"/>
      <c r="B3462" s="160"/>
      <c r="C3462" s="160"/>
    </row>
    <row r="3463" spans="1:3" x14ac:dyDescent="0.25">
      <c r="A3463" s="155"/>
      <c r="B3463" s="160"/>
      <c r="C3463" s="160"/>
    </row>
    <row r="3464" spans="1:3" x14ac:dyDescent="0.25">
      <c r="A3464" s="155"/>
      <c r="B3464" s="160"/>
      <c r="C3464" s="160"/>
    </row>
    <row r="3465" spans="1:3" x14ac:dyDescent="0.25">
      <c r="A3465" s="155"/>
      <c r="B3465" s="160"/>
      <c r="C3465" s="160"/>
    </row>
    <row r="3466" spans="1:3" x14ac:dyDescent="0.25">
      <c r="A3466" s="155"/>
      <c r="B3466" s="160"/>
      <c r="C3466" s="160"/>
    </row>
    <row r="3467" spans="1:3" x14ac:dyDescent="0.25">
      <c r="A3467" s="155"/>
      <c r="B3467" s="160"/>
      <c r="C3467" s="160"/>
    </row>
    <row r="3468" spans="1:3" x14ac:dyDescent="0.25">
      <c r="A3468" s="155"/>
      <c r="B3468" s="160"/>
      <c r="C3468" s="160"/>
    </row>
    <row r="3469" spans="1:3" x14ac:dyDescent="0.25">
      <c r="A3469" s="155"/>
      <c r="B3469" s="160"/>
      <c r="C3469" s="160"/>
    </row>
    <row r="3470" spans="1:3" x14ac:dyDescent="0.25">
      <c r="A3470" s="155"/>
      <c r="B3470" s="160"/>
      <c r="C3470" s="160"/>
    </row>
    <row r="3471" spans="1:3" x14ac:dyDescent="0.25">
      <c r="A3471" s="155"/>
      <c r="B3471" s="160"/>
      <c r="C3471" s="160"/>
    </row>
    <row r="3472" spans="1:3" x14ac:dyDescent="0.25">
      <c r="A3472" s="155"/>
      <c r="B3472" s="160"/>
      <c r="C3472" s="160"/>
    </row>
    <row r="3473" spans="1:3" x14ac:dyDescent="0.25">
      <c r="A3473" s="155"/>
      <c r="B3473" s="160"/>
      <c r="C3473" s="160"/>
    </row>
    <row r="3474" spans="1:3" x14ac:dyDescent="0.25">
      <c r="A3474" s="155"/>
      <c r="B3474" s="160"/>
      <c r="C3474" s="160"/>
    </row>
    <row r="3475" spans="1:3" x14ac:dyDescent="0.25">
      <c r="A3475" s="155"/>
      <c r="B3475" s="160"/>
      <c r="C3475" s="160"/>
    </row>
    <row r="3476" spans="1:3" x14ac:dyDescent="0.25">
      <c r="A3476" s="155"/>
      <c r="B3476" s="160"/>
      <c r="C3476" s="160"/>
    </row>
    <row r="3477" spans="1:3" x14ac:dyDescent="0.25">
      <c r="A3477" s="155"/>
      <c r="B3477" s="160"/>
      <c r="C3477" s="160"/>
    </row>
    <row r="3478" spans="1:3" x14ac:dyDescent="0.25">
      <c r="A3478" s="155"/>
      <c r="B3478" s="160"/>
      <c r="C3478" s="160"/>
    </row>
    <row r="3479" spans="1:3" x14ac:dyDescent="0.25">
      <c r="A3479" s="155"/>
      <c r="B3479" s="160"/>
      <c r="C3479" s="160"/>
    </row>
    <row r="3480" spans="1:3" x14ac:dyDescent="0.25">
      <c r="A3480" s="155"/>
      <c r="B3480" s="160"/>
      <c r="C3480" s="160"/>
    </row>
    <row r="3481" spans="1:3" x14ac:dyDescent="0.25">
      <c r="A3481" s="155"/>
      <c r="B3481" s="160"/>
      <c r="C3481" s="160"/>
    </row>
    <row r="3482" spans="1:3" x14ac:dyDescent="0.25">
      <c r="A3482" s="155"/>
      <c r="B3482" s="160"/>
      <c r="C3482" s="160"/>
    </row>
    <row r="3483" spans="1:3" x14ac:dyDescent="0.25">
      <c r="A3483" s="155"/>
      <c r="B3483" s="160"/>
      <c r="C3483" s="160"/>
    </row>
    <row r="3484" spans="1:3" x14ac:dyDescent="0.25">
      <c r="A3484" s="155"/>
      <c r="B3484" s="160"/>
      <c r="C3484" s="160"/>
    </row>
    <row r="3485" spans="1:3" x14ac:dyDescent="0.25">
      <c r="A3485" s="155"/>
      <c r="B3485" s="160"/>
      <c r="C3485" s="160"/>
    </row>
    <row r="3486" spans="1:3" x14ac:dyDescent="0.25">
      <c r="A3486" s="155"/>
      <c r="B3486" s="160"/>
      <c r="C3486" s="160"/>
    </row>
    <row r="3487" spans="1:3" x14ac:dyDescent="0.25">
      <c r="A3487" s="155"/>
      <c r="B3487" s="160"/>
      <c r="C3487" s="160"/>
    </row>
    <row r="3488" spans="1:3" x14ac:dyDescent="0.25">
      <c r="A3488" s="155"/>
      <c r="B3488" s="160"/>
      <c r="C3488" s="160"/>
    </row>
    <row r="3489" spans="1:3" x14ac:dyDescent="0.25">
      <c r="A3489" s="155"/>
      <c r="B3489" s="160"/>
      <c r="C3489" s="160"/>
    </row>
    <row r="3490" spans="1:3" x14ac:dyDescent="0.25">
      <c r="A3490" s="155"/>
      <c r="B3490" s="160"/>
      <c r="C3490" s="160"/>
    </row>
    <row r="3491" spans="1:3" x14ac:dyDescent="0.25">
      <c r="A3491" s="155"/>
      <c r="B3491" s="160"/>
      <c r="C3491" s="160"/>
    </row>
    <row r="3492" spans="1:3" x14ac:dyDescent="0.25">
      <c r="A3492" s="155"/>
      <c r="B3492" s="160"/>
      <c r="C3492" s="160"/>
    </row>
    <row r="3493" spans="1:3" x14ac:dyDescent="0.25">
      <c r="A3493" s="155"/>
      <c r="B3493" s="160"/>
      <c r="C3493" s="160"/>
    </row>
    <row r="3494" spans="1:3" x14ac:dyDescent="0.25">
      <c r="A3494" s="155"/>
      <c r="B3494" s="160"/>
      <c r="C3494" s="160"/>
    </row>
    <row r="3495" spans="1:3" x14ac:dyDescent="0.25">
      <c r="A3495" s="155"/>
      <c r="B3495" s="160"/>
      <c r="C3495" s="160"/>
    </row>
    <row r="3496" spans="1:3" x14ac:dyDescent="0.25">
      <c r="A3496" s="155"/>
      <c r="B3496" s="160"/>
      <c r="C3496" s="160"/>
    </row>
    <row r="3497" spans="1:3" x14ac:dyDescent="0.25">
      <c r="A3497" s="155"/>
      <c r="B3497" s="160"/>
      <c r="C3497" s="160"/>
    </row>
    <row r="3498" spans="1:3" x14ac:dyDescent="0.25">
      <c r="A3498" s="155"/>
      <c r="B3498" s="160"/>
      <c r="C3498" s="160"/>
    </row>
    <row r="3499" spans="1:3" x14ac:dyDescent="0.25">
      <c r="A3499" s="155"/>
      <c r="B3499" s="160"/>
      <c r="C3499" s="160"/>
    </row>
    <row r="3500" spans="1:3" x14ac:dyDescent="0.25">
      <c r="A3500" s="155"/>
      <c r="B3500" s="160"/>
      <c r="C3500" s="160"/>
    </row>
    <row r="3501" spans="1:3" x14ac:dyDescent="0.25">
      <c r="A3501" s="155"/>
      <c r="B3501" s="160"/>
      <c r="C3501" s="160"/>
    </row>
    <row r="3502" spans="1:3" x14ac:dyDescent="0.25">
      <c r="A3502" s="155"/>
      <c r="B3502" s="160"/>
      <c r="C3502" s="160"/>
    </row>
    <row r="3503" spans="1:3" x14ac:dyDescent="0.25">
      <c r="A3503" s="155"/>
      <c r="B3503" s="160"/>
      <c r="C3503" s="160"/>
    </row>
    <row r="3504" spans="1:3" x14ac:dyDescent="0.25">
      <c r="A3504" s="155"/>
      <c r="B3504" s="160"/>
      <c r="C3504" s="160"/>
    </row>
    <row r="3505" spans="1:3" x14ac:dyDescent="0.25">
      <c r="A3505" s="155"/>
      <c r="B3505" s="160"/>
      <c r="C3505" s="160"/>
    </row>
    <row r="3506" spans="1:3" x14ac:dyDescent="0.25">
      <c r="A3506" s="155"/>
      <c r="B3506" s="160"/>
      <c r="C3506" s="160"/>
    </row>
    <row r="3507" spans="1:3" x14ac:dyDescent="0.25">
      <c r="A3507" s="155"/>
      <c r="B3507" s="160"/>
      <c r="C3507" s="160"/>
    </row>
    <row r="3508" spans="1:3" x14ac:dyDescent="0.25">
      <c r="A3508" s="155"/>
      <c r="B3508" s="160"/>
      <c r="C3508" s="160"/>
    </row>
    <row r="3509" spans="1:3" x14ac:dyDescent="0.25">
      <c r="A3509" s="155"/>
      <c r="B3509" s="160"/>
      <c r="C3509" s="160"/>
    </row>
    <row r="3510" spans="1:3" x14ac:dyDescent="0.25">
      <c r="A3510" s="155"/>
      <c r="B3510" s="160"/>
      <c r="C3510" s="160"/>
    </row>
    <row r="3511" spans="1:3" x14ac:dyDescent="0.25">
      <c r="A3511" s="155"/>
      <c r="B3511" s="160"/>
      <c r="C3511" s="160"/>
    </row>
    <row r="3512" spans="1:3" x14ac:dyDescent="0.25">
      <c r="A3512" s="155"/>
      <c r="B3512" s="160"/>
      <c r="C3512" s="160"/>
    </row>
    <row r="3513" spans="1:3" x14ac:dyDescent="0.25">
      <c r="A3513" s="155"/>
      <c r="B3513" s="160"/>
      <c r="C3513" s="160"/>
    </row>
    <row r="3514" spans="1:3" x14ac:dyDescent="0.25">
      <c r="A3514" s="155"/>
      <c r="B3514" s="160"/>
      <c r="C3514" s="160"/>
    </row>
    <row r="3515" spans="1:3" x14ac:dyDescent="0.25">
      <c r="A3515" s="155"/>
      <c r="B3515" s="160"/>
      <c r="C3515" s="160"/>
    </row>
    <row r="3516" spans="1:3" x14ac:dyDescent="0.25">
      <c r="A3516" s="155"/>
      <c r="B3516" s="160"/>
      <c r="C3516" s="160"/>
    </row>
    <row r="3517" spans="1:3" x14ac:dyDescent="0.25">
      <c r="A3517" s="155"/>
      <c r="B3517" s="160"/>
      <c r="C3517" s="160"/>
    </row>
    <row r="3518" spans="1:3" x14ac:dyDescent="0.25">
      <c r="A3518" s="155"/>
      <c r="B3518" s="160"/>
      <c r="C3518" s="160"/>
    </row>
    <row r="3519" spans="1:3" x14ac:dyDescent="0.25">
      <c r="A3519" s="155"/>
      <c r="B3519" s="160"/>
      <c r="C3519" s="160"/>
    </row>
    <row r="3520" spans="1:3" x14ac:dyDescent="0.25">
      <c r="A3520" s="155"/>
      <c r="B3520" s="160"/>
      <c r="C3520" s="160"/>
    </row>
    <row r="3521" spans="1:3" x14ac:dyDescent="0.25">
      <c r="A3521" s="155"/>
      <c r="B3521" s="160"/>
      <c r="C3521" s="160"/>
    </row>
    <row r="3522" spans="1:3" x14ac:dyDescent="0.25">
      <c r="A3522" s="155"/>
      <c r="B3522" s="160"/>
      <c r="C3522" s="160"/>
    </row>
    <row r="3523" spans="1:3" x14ac:dyDescent="0.25">
      <c r="A3523" s="155"/>
      <c r="B3523" s="160"/>
      <c r="C3523" s="160"/>
    </row>
    <row r="3524" spans="1:3" x14ac:dyDescent="0.25">
      <c r="A3524" s="155"/>
      <c r="B3524" s="160"/>
      <c r="C3524" s="160"/>
    </row>
    <row r="3525" spans="1:3" x14ac:dyDescent="0.25">
      <c r="A3525" s="155"/>
      <c r="B3525" s="160"/>
      <c r="C3525" s="160"/>
    </row>
    <row r="3526" spans="1:3" x14ac:dyDescent="0.25">
      <c r="A3526" s="155"/>
      <c r="B3526" s="160"/>
      <c r="C3526" s="160"/>
    </row>
    <row r="3527" spans="1:3" x14ac:dyDescent="0.25">
      <c r="A3527" s="155"/>
      <c r="B3527" s="160"/>
      <c r="C3527" s="160"/>
    </row>
    <row r="3528" spans="1:3" x14ac:dyDescent="0.25">
      <c r="A3528" s="155"/>
      <c r="B3528" s="160"/>
      <c r="C3528" s="160"/>
    </row>
    <row r="3529" spans="1:3" x14ac:dyDescent="0.25">
      <c r="A3529" s="155"/>
      <c r="B3529" s="160"/>
      <c r="C3529" s="160"/>
    </row>
    <row r="3530" spans="1:3" x14ac:dyDescent="0.25">
      <c r="A3530" s="155"/>
      <c r="B3530" s="160"/>
      <c r="C3530" s="160"/>
    </row>
    <row r="3531" spans="1:3" x14ac:dyDescent="0.25">
      <c r="A3531" s="155"/>
      <c r="B3531" s="160"/>
      <c r="C3531" s="160"/>
    </row>
    <row r="3532" spans="1:3" x14ac:dyDescent="0.25">
      <c r="A3532" s="155"/>
      <c r="B3532" s="160"/>
      <c r="C3532" s="160"/>
    </row>
    <row r="3533" spans="1:3" x14ac:dyDescent="0.25">
      <c r="A3533" s="155"/>
      <c r="B3533" s="160"/>
      <c r="C3533" s="160"/>
    </row>
    <row r="3534" spans="1:3" x14ac:dyDescent="0.25">
      <c r="A3534" s="155"/>
      <c r="B3534" s="160"/>
      <c r="C3534" s="160"/>
    </row>
    <row r="3535" spans="1:3" x14ac:dyDescent="0.25">
      <c r="A3535" s="155"/>
      <c r="B3535" s="160"/>
      <c r="C3535" s="160"/>
    </row>
    <row r="3536" spans="1:3" x14ac:dyDescent="0.25">
      <c r="A3536" s="155"/>
      <c r="B3536" s="160"/>
      <c r="C3536" s="160"/>
    </row>
    <row r="3537" spans="1:3" x14ac:dyDescent="0.25">
      <c r="A3537" s="155"/>
      <c r="B3537" s="160"/>
      <c r="C3537" s="160"/>
    </row>
    <row r="3538" spans="1:3" x14ac:dyDescent="0.25">
      <c r="A3538" s="155"/>
      <c r="B3538" s="160"/>
      <c r="C3538" s="160"/>
    </row>
    <row r="3539" spans="1:3" x14ac:dyDescent="0.25">
      <c r="A3539" s="155"/>
      <c r="B3539" s="160"/>
      <c r="C3539" s="160"/>
    </row>
    <row r="3540" spans="1:3" x14ac:dyDescent="0.25">
      <c r="A3540" s="155"/>
      <c r="B3540" s="160"/>
      <c r="C3540" s="160"/>
    </row>
    <row r="3541" spans="1:3" x14ac:dyDescent="0.25">
      <c r="A3541" s="155"/>
      <c r="B3541" s="160"/>
      <c r="C3541" s="160"/>
    </row>
    <row r="3542" spans="1:3" x14ac:dyDescent="0.25">
      <c r="A3542" s="155"/>
      <c r="B3542" s="160"/>
      <c r="C3542" s="160"/>
    </row>
    <row r="3543" spans="1:3" x14ac:dyDescent="0.25">
      <c r="A3543" s="155"/>
      <c r="B3543" s="160"/>
      <c r="C3543" s="160"/>
    </row>
    <row r="3544" spans="1:3" x14ac:dyDescent="0.25">
      <c r="A3544" s="155"/>
      <c r="B3544" s="160"/>
      <c r="C3544" s="160"/>
    </row>
    <row r="3545" spans="1:3" x14ac:dyDescent="0.25">
      <c r="A3545" s="155"/>
      <c r="B3545" s="160"/>
      <c r="C3545" s="160"/>
    </row>
    <row r="3546" spans="1:3" x14ac:dyDescent="0.25">
      <c r="A3546" s="155"/>
      <c r="B3546" s="160"/>
      <c r="C3546" s="160"/>
    </row>
    <row r="3547" spans="1:3" x14ac:dyDescent="0.25">
      <c r="A3547" s="155"/>
      <c r="B3547" s="160"/>
      <c r="C3547" s="160"/>
    </row>
    <row r="3548" spans="1:3" x14ac:dyDescent="0.25">
      <c r="A3548" s="155"/>
      <c r="B3548" s="160"/>
      <c r="C3548" s="160"/>
    </row>
    <row r="3549" spans="1:3" x14ac:dyDescent="0.25">
      <c r="A3549" s="155"/>
      <c r="B3549" s="160"/>
      <c r="C3549" s="160"/>
    </row>
    <row r="3550" spans="1:3" x14ac:dyDescent="0.25">
      <c r="A3550" s="155"/>
      <c r="B3550" s="160"/>
      <c r="C3550" s="160"/>
    </row>
    <row r="3551" spans="1:3" x14ac:dyDescent="0.25">
      <c r="A3551" s="155"/>
      <c r="B3551" s="160"/>
      <c r="C3551" s="160"/>
    </row>
    <row r="3552" spans="1:3" x14ac:dyDescent="0.25">
      <c r="A3552" s="155"/>
      <c r="B3552" s="160"/>
      <c r="C3552" s="160"/>
    </row>
    <row r="3553" spans="1:3" x14ac:dyDescent="0.25">
      <c r="A3553" s="155"/>
      <c r="B3553" s="160"/>
      <c r="C3553" s="160"/>
    </row>
    <row r="3554" spans="1:3" x14ac:dyDescent="0.25">
      <c r="A3554" s="155"/>
      <c r="B3554" s="160"/>
      <c r="C3554" s="160"/>
    </row>
    <row r="3555" spans="1:3" x14ac:dyDescent="0.25">
      <c r="A3555" s="155"/>
      <c r="B3555" s="160"/>
      <c r="C3555" s="160"/>
    </row>
    <row r="3556" spans="1:3" x14ac:dyDescent="0.25">
      <c r="A3556" s="155"/>
      <c r="B3556" s="160"/>
      <c r="C3556" s="160"/>
    </row>
    <row r="3557" spans="1:3" x14ac:dyDescent="0.25">
      <c r="A3557" s="155"/>
      <c r="B3557" s="160"/>
      <c r="C3557" s="160"/>
    </row>
    <row r="3558" spans="1:3" x14ac:dyDescent="0.25">
      <c r="A3558" s="155"/>
      <c r="B3558" s="160"/>
      <c r="C3558" s="160"/>
    </row>
    <row r="3559" spans="1:3" x14ac:dyDescent="0.25">
      <c r="A3559" s="155"/>
      <c r="B3559" s="160"/>
      <c r="C3559" s="160"/>
    </row>
    <row r="3560" spans="1:3" x14ac:dyDescent="0.25">
      <c r="A3560" s="155"/>
      <c r="B3560" s="160"/>
      <c r="C3560" s="160"/>
    </row>
    <row r="3561" spans="1:3" x14ac:dyDescent="0.25">
      <c r="A3561" s="155"/>
      <c r="B3561" s="160"/>
      <c r="C3561" s="160"/>
    </row>
    <row r="3562" spans="1:3" x14ac:dyDescent="0.25">
      <c r="A3562" s="155"/>
      <c r="B3562" s="160"/>
      <c r="C3562" s="160"/>
    </row>
    <row r="3563" spans="1:3" x14ac:dyDescent="0.25">
      <c r="A3563" s="155"/>
      <c r="B3563" s="160"/>
      <c r="C3563" s="160"/>
    </row>
    <row r="3564" spans="1:3" x14ac:dyDescent="0.25">
      <c r="A3564" s="155"/>
      <c r="B3564" s="160"/>
      <c r="C3564" s="160"/>
    </row>
    <row r="3565" spans="1:3" x14ac:dyDescent="0.25">
      <c r="A3565" s="155"/>
      <c r="B3565" s="160"/>
      <c r="C3565" s="160"/>
    </row>
    <row r="3566" spans="1:3" x14ac:dyDescent="0.25">
      <c r="A3566" s="155"/>
      <c r="B3566" s="160"/>
      <c r="C3566" s="160"/>
    </row>
    <row r="3567" spans="1:3" x14ac:dyDescent="0.25">
      <c r="A3567" s="155"/>
      <c r="B3567" s="160"/>
      <c r="C3567" s="160"/>
    </row>
    <row r="3568" spans="1:3" x14ac:dyDescent="0.25">
      <c r="A3568" s="155"/>
      <c r="B3568" s="160"/>
      <c r="C3568" s="160"/>
    </row>
    <row r="3569" spans="1:3" x14ac:dyDescent="0.25">
      <c r="A3569" s="155"/>
      <c r="B3569" s="160"/>
      <c r="C3569" s="160"/>
    </row>
    <row r="3570" spans="1:3" x14ac:dyDescent="0.25">
      <c r="A3570" s="155"/>
      <c r="B3570" s="160"/>
      <c r="C3570" s="160"/>
    </row>
    <row r="3571" spans="1:3" x14ac:dyDescent="0.25">
      <c r="A3571" s="155"/>
      <c r="B3571" s="160"/>
      <c r="C3571" s="160"/>
    </row>
    <row r="3572" spans="1:3" x14ac:dyDescent="0.25">
      <c r="A3572" s="155"/>
      <c r="B3572" s="160"/>
      <c r="C3572" s="160"/>
    </row>
    <row r="3573" spans="1:3" x14ac:dyDescent="0.25">
      <c r="A3573" s="155"/>
      <c r="B3573" s="160"/>
      <c r="C3573" s="160"/>
    </row>
    <row r="3574" spans="1:3" x14ac:dyDescent="0.25">
      <c r="A3574" s="155"/>
      <c r="B3574" s="160"/>
      <c r="C3574" s="160"/>
    </row>
    <row r="3575" spans="1:3" x14ac:dyDescent="0.25">
      <c r="A3575" s="155"/>
      <c r="B3575" s="160"/>
      <c r="C3575" s="160"/>
    </row>
    <row r="3576" spans="1:3" x14ac:dyDescent="0.25">
      <c r="A3576" s="155"/>
      <c r="B3576" s="160"/>
      <c r="C3576" s="160"/>
    </row>
    <row r="3577" spans="1:3" x14ac:dyDescent="0.25">
      <c r="A3577" s="155"/>
      <c r="B3577" s="160"/>
      <c r="C3577" s="160"/>
    </row>
    <row r="3578" spans="1:3" x14ac:dyDescent="0.25">
      <c r="A3578" s="155"/>
      <c r="B3578" s="160"/>
      <c r="C3578" s="160"/>
    </row>
    <row r="3579" spans="1:3" x14ac:dyDescent="0.25">
      <c r="A3579" s="155"/>
      <c r="B3579" s="160"/>
      <c r="C3579" s="160"/>
    </row>
    <row r="3580" spans="1:3" x14ac:dyDescent="0.25">
      <c r="A3580" s="155"/>
      <c r="B3580" s="160"/>
      <c r="C3580" s="160"/>
    </row>
    <row r="3581" spans="1:3" x14ac:dyDescent="0.25">
      <c r="A3581" s="155"/>
      <c r="B3581" s="160"/>
      <c r="C3581" s="160"/>
    </row>
    <row r="3582" spans="1:3" x14ac:dyDescent="0.25">
      <c r="A3582" s="155"/>
      <c r="B3582" s="160"/>
      <c r="C3582" s="160"/>
    </row>
    <row r="3583" spans="1:3" x14ac:dyDescent="0.25">
      <c r="A3583" s="155"/>
      <c r="B3583" s="160"/>
      <c r="C3583" s="160"/>
    </row>
    <row r="3584" spans="1:3" x14ac:dyDescent="0.25">
      <c r="A3584" s="155"/>
      <c r="B3584" s="160"/>
      <c r="C3584" s="160"/>
    </row>
    <row r="3585" spans="1:3" x14ac:dyDescent="0.25">
      <c r="A3585" s="155"/>
      <c r="B3585" s="160"/>
      <c r="C3585" s="160"/>
    </row>
    <row r="3586" spans="1:3" x14ac:dyDescent="0.25">
      <c r="A3586" s="155"/>
      <c r="B3586" s="160"/>
      <c r="C3586" s="160"/>
    </row>
    <row r="3587" spans="1:3" x14ac:dyDescent="0.25">
      <c r="A3587" s="155"/>
      <c r="B3587" s="160"/>
      <c r="C3587" s="160"/>
    </row>
    <row r="3588" spans="1:3" x14ac:dyDescent="0.25">
      <c r="A3588" s="155"/>
      <c r="B3588" s="160"/>
      <c r="C3588" s="160"/>
    </row>
    <row r="3589" spans="1:3" x14ac:dyDescent="0.25">
      <c r="A3589" s="155"/>
      <c r="B3589" s="160"/>
      <c r="C3589" s="160"/>
    </row>
    <row r="3590" spans="1:3" x14ac:dyDescent="0.25">
      <c r="A3590" s="155"/>
      <c r="B3590" s="160"/>
      <c r="C3590" s="160"/>
    </row>
    <row r="3591" spans="1:3" x14ac:dyDescent="0.25">
      <c r="A3591" s="155"/>
      <c r="B3591" s="160"/>
      <c r="C3591" s="160"/>
    </row>
    <row r="3592" spans="1:3" x14ac:dyDescent="0.25">
      <c r="A3592" s="155"/>
      <c r="B3592" s="160"/>
      <c r="C3592" s="160"/>
    </row>
    <row r="3593" spans="1:3" x14ac:dyDescent="0.25">
      <c r="A3593" s="155"/>
      <c r="B3593" s="160"/>
      <c r="C3593" s="160"/>
    </row>
    <row r="3594" spans="1:3" x14ac:dyDescent="0.25">
      <c r="A3594" s="155"/>
      <c r="B3594" s="160"/>
      <c r="C3594" s="160"/>
    </row>
    <row r="3595" spans="1:3" x14ac:dyDescent="0.25">
      <c r="A3595" s="155"/>
      <c r="B3595" s="160"/>
      <c r="C3595" s="160"/>
    </row>
    <row r="3596" spans="1:3" x14ac:dyDescent="0.25">
      <c r="A3596" s="155"/>
      <c r="B3596" s="160"/>
      <c r="C3596" s="160"/>
    </row>
    <row r="3597" spans="1:3" x14ac:dyDescent="0.25">
      <c r="A3597" s="155"/>
      <c r="B3597" s="160"/>
      <c r="C3597" s="160"/>
    </row>
    <row r="3598" spans="1:3" x14ac:dyDescent="0.25">
      <c r="A3598" s="155"/>
      <c r="B3598" s="160"/>
      <c r="C3598" s="160"/>
    </row>
    <row r="3599" spans="1:3" x14ac:dyDescent="0.25">
      <c r="A3599" s="155"/>
      <c r="B3599" s="160"/>
      <c r="C3599" s="160"/>
    </row>
    <row r="3600" spans="1:3" x14ac:dyDescent="0.25">
      <c r="A3600" s="155"/>
      <c r="B3600" s="160"/>
      <c r="C3600" s="160"/>
    </row>
    <row r="3601" spans="1:3" x14ac:dyDescent="0.25">
      <c r="A3601" s="155"/>
      <c r="B3601" s="160"/>
      <c r="C3601" s="160"/>
    </row>
    <row r="3602" spans="1:3" x14ac:dyDescent="0.25">
      <c r="A3602" s="155"/>
      <c r="B3602" s="160"/>
      <c r="C3602" s="160"/>
    </row>
    <row r="3603" spans="1:3" x14ac:dyDescent="0.25">
      <c r="A3603" s="155"/>
      <c r="B3603" s="160"/>
      <c r="C3603" s="160"/>
    </row>
    <row r="3604" spans="1:3" x14ac:dyDescent="0.25">
      <c r="A3604" s="155"/>
      <c r="B3604" s="160"/>
      <c r="C3604" s="160"/>
    </row>
    <row r="3605" spans="1:3" x14ac:dyDescent="0.25">
      <c r="A3605" s="155"/>
      <c r="B3605" s="160"/>
      <c r="C3605" s="160"/>
    </row>
    <row r="3606" spans="1:3" x14ac:dyDescent="0.25">
      <c r="A3606" s="155"/>
      <c r="B3606" s="160"/>
      <c r="C3606" s="160"/>
    </row>
    <row r="3607" spans="1:3" x14ac:dyDescent="0.25">
      <c r="A3607" s="155"/>
      <c r="B3607" s="160"/>
      <c r="C3607" s="160"/>
    </row>
    <row r="3608" spans="1:3" x14ac:dyDescent="0.25">
      <c r="A3608" s="155"/>
      <c r="B3608" s="160"/>
      <c r="C3608" s="160"/>
    </row>
    <row r="3609" spans="1:3" x14ac:dyDescent="0.25">
      <c r="A3609" s="155"/>
      <c r="B3609" s="160"/>
      <c r="C3609" s="160"/>
    </row>
    <row r="3610" spans="1:3" x14ac:dyDescent="0.25">
      <c r="A3610" s="155"/>
      <c r="B3610" s="160"/>
      <c r="C3610" s="160"/>
    </row>
    <row r="3611" spans="1:3" x14ac:dyDescent="0.25">
      <c r="A3611" s="155"/>
      <c r="B3611" s="160"/>
      <c r="C3611" s="160"/>
    </row>
    <row r="3612" spans="1:3" x14ac:dyDescent="0.25">
      <c r="A3612" s="155"/>
      <c r="B3612" s="160"/>
      <c r="C3612" s="160"/>
    </row>
    <row r="3613" spans="1:3" x14ac:dyDescent="0.25">
      <c r="A3613" s="155"/>
      <c r="B3613" s="160"/>
      <c r="C3613" s="160"/>
    </row>
    <row r="3614" spans="1:3" x14ac:dyDescent="0.25">
      <c r="A3614" s="155"/>
      <c r="B3614" s="160"/>
      <c r="C3614" s="160"/>
    </row>
    <row r="3615" spans="1:3" x14ac:dyDescent="0.25">
      <c r="A3615" s="155"/>
      <c r="B3615" s="160"/>
      <c r="C3615" s="160"/>
    </row>
    <row r="3616" spans="1:3" x14ac:dyDescent="0.25">
      <c r="A3616" s="155"/>
      <c r="B3616" s="160"/>
      <c r="C3616" s="160"/>
    </row>
    <row r="3617" spans="1:3" x14ac:dyDescent="0.25">
      <c r="A3617" s="155"/>
      <c r="B3617" s="160"/>
      <c r="C3617" s="160"/>
    </row>
    <row r="3618" spans="1:3" x14ac:dyDescent="0.25">
      <c r="A3618" s="155"/>
      <c r="B3618" s="160"/>
      <c r="C3618" s="160"/>
    </row>
    <row r="3619" spans="1:3" x14ac:dyDescent="0.25">
      <c r="A3619" s="155"/>
      <c r="B3619" s="160"/>
      <c r="C3619" s="160"/>
    </row>
    <row r="3620" spans="1:3" x14ac:dyDescent="0.25">
      <c r="A3620" s="155"/>
      <c r="B3620" s="160"/>
      <c r="C3620" s="160"/>
    </row>
    <row r="3621" spans="1:3" x14ac:dyDescent="0.25">
      <c r="A3621" s="155"/>
      <c r="B3621" s="160"/>
      <c r="C3621" s="160"/>
    </row>
    <row r="3622" spans="1:3" x14ac:dyDescent="0.25">
      <c r="A3622" s="155"/>
      <c r="B3622" s="160"/>
      <c r="C3622" s="160"/>
    </row>
    <row r="3623" spans="1:3" x14ac:dyDescent="0.25">
      <c r="A3623" s="155"/>
      <c r="B3623" s="160"/>
      <c r="C3623" s="160"/>
    </row>
    <row r="3624" spans="1:3" x14ac:dyDescent="0.25">
      <c r="A3624" s="155"/>
      <c r="B3624" s="160"/>
      <c r="C3624" s="160"/>
    </row>
    <row r="3625" spans="1:3" x14ac:dyDescent="0.25">
      <c r="A3625" s="155"/>
      <c r="B3625" s="160"/>
      <c r="C3625" s="160"/>
    </row>
    <row r="3626" spans="1:3" x14ac:dyDescent="0.25">
      <c r="A3626" s="155"/>
      <c r="B3626" s="160"/>
      <c r="C3626" s="160"/>
    </row>
    <row r="3627" spans="1:3" x14ac:dyDescent="0.25">
      <c r="A3627" s="155"/>
      <c r="B3627" s="160"/>
      <c r="C3627" s="160"/>
    </row>
    <row r="3628" spans="1:3" x14ac:dyDescent="0.25">
      <c r="A3628" s="155"/>
      <c r="B3628" s="160"/>
      <c r="C3628" s="160"/>
    </row>
    <row r="3629" spans="1:3" x14ac:dyDescent="0.25">
      <c r="A3629" s="155"/>
      <c r="B3629" s="160"/>
      <c r="C3629" s="160"/>
    </row>
    <row r="3630" spans="1:3" x14ac:dyDescent="0.25">
      <c r="A3630" s="155"/>
      <c r="B3630" s="160"/>
      <c r="C3630" s="160"/>
    </row>
    <row r="3631" spans="1:3" x14ac:dyDescent="0.25">
      <c r="A3631" s="155"/>
      <c r="B3631" s="160"/>
      <c r="C3631" s="160"/>
    </row>
    <row r="3632" spans="1:3" x14ac:dyDescent="0.25">
      <c r="A3632" s="155"/>
      <c r="B3632" s="160"/>
      <c r="C3632" s="160"/>
    </row>
    <row r="3633" spans="1:3" x14ac:dyDescent="0.25">
      <c r="A3633" s="155"/>
      <c r="B3633" s="160"/>
      <c r="C3633" s="160"/>
    </row>
    <row r="3634" spans="1:3" x14ac:dyDescent="0.25">
      <c r="A3634" s="155"/>
      <c r="B3634" s="160"/>
      <c r="C3634" s="160"/>
    </row>
    <row r="3635" spans="1:3" x14ac:dyDescent="0.25">
      <c r="A3635" s="155"/>
      <c r="B3635" s="160"/>
      <c r="C3635" s="160"/>
    </row>
    <row r="3636" spans="1:3" x14ac:dyDescent="0.25">
      <c r="A3636" s="155"/>
      <c r="B3636" s="160"/>
      <c r="C3636" s="160"/>
    </row>
    <row r="3637" spans="1:3" x14ac:dyDescent="0.25">
      <c r="A3637" s="155"/>
      <c r="B3637" s="160"/>
      <c r="C3637" s="160"/>
    </row>
    <row r="3638" spans="1:3" x14ac:dyDescent="0.25">
      <c r="A3638" s="155"/>
      <c r="B3638" s="160"/>
      <c r="C3638" s="160"/>
    </row>
    <row r="3639" spans="1:3" x14ac:dyDescent="0.25">
      <c r="A3639" s="155"/>
      <c r="B3639" s="160"/>
      <c r="C3639" s="160"/>
    </row>
    <row r="3640" spans="1:3" x14ac:dyDescent="0.25">
      <c r="A3640" s="155"/>
      <c r="B3640" s="160"/>
      <c r="C3640" s="160"/>
    </row>
    <row r="3641" spans="1:3" x14ac:dyDescent="0.25">
      <c r="A3641" s="155"/>
      <c r="B3641" s="160"/>
      <c r="C3641" s="160"/>
    </row>
    <row r="3642" spans="1:3" x14ac:dyDescent="0.25">
      <c r="A3642" s="155"/>
      <c r="B3642" s="160"/>
      <c r="C3642" s="160"/>
    </row>
    <row r="3643" spans="1:3" x14ac:dyDescent="0.25">
      <c r="A3643" s="155"/>
      <c r="B3643" s="160"/>
      <c r="C3643" s="160"/>
    </row>
    <row r="3644" spans="1:3" x14ac:dyDescent="0.25">
      <c r="A3644" s="155"/>
      <c r="B3644" s="160"/>
      <c r="C3644" s="160"/>
    </row>
    <row r="3645" spans="1:3" x14ac:dyDescent="0.25">
      <c r="A3645" s="155"/>
      <c r="B3645" s="160"/>
      <c r="C3645" s="160"/>
    </row>
    <row r="3646" spans="1:3" x14ac:dyDescent="0.25">
      <c r="A3646" s="155"/>
      <c r="B3646" s="160"/>
      <c r="C3646" s="160"/>
    </row>
    <row r="3647" spans="1:3" x14ac:dyDescent="0.25">
      <c r="A3647" s="155"/>
      <c r="B3647" s="160"/>
      <c r="C3647" s="160"/>
    </row>
    <row r="3648" spans="1:3" x14ac:dyDescent="0.25">
      <c r="A3648" s="155"/>
      <c r="B3648" s="160"/>
      <c r="C3648" s="160"/>
    </row>
    <row r="3649" spans="1:3" x14ac:dyDescent="0.25">
      <c r="A3649" s="155"/>
      <c r="B3649" s="160"/>
      <c r="C3649" s="160"/>
    </row>
    <row r="3650" spans="1:3" x14ac:dyDescent="0.25">
      <c r="A3650" s="155"/>
      <c r="B3650" s="160"/>
      <c r="C3650" s="160"/>
    </row>
    <row r="3651" spans="1:3" x14ac:dyDescent="0.25">
      <c r="A3651" s="155"/>
      <c r="B3651" s="160"/>
      <c r="C3651" s="160"/>
    </row>
    <row r="3652" spans="1:3" x14ac:dyDescent="0.25">
      <c r="A3652" s="155"/>
      <c r="B3652" s="160"/>
      <c r="C3652" s="160"/>
    </row>
    <row r="3653" spans="1:3" x14ac:dyDescent="0.25">
      <c r="A3653" s="155"/>
      <c r="B3653" s="160"/>
      <c r="C3653" s="160"/>
    </row>
    <row r="3654" spans="1:3" x14ac:dyDescent="0.25">
      <c r="A3654" s="155"/>
      <c r="B3654" s="160"/>
      <c r="C3654" s="160"/>
    </row>
    <row r="3655" spans="1:3" x14ac:dyDescent="0.25">
      <c r="A3655" s="155"/>
      <c r="B3655" s="160"/>
      <c r="C3655" s="160"/>
    </row>
    <row r="3656" spans="1:3" x14ac:dyDescent="0.25">
      <c r="A3656" s="155"/>
      <c r="B3656" s="160"/>
      <c r="C3656" s="160"/>
    </row>
    <row r="3657" spans="1:3" x14ac:dyDescent="0.25">
      <c r="A3657" s="155"/>
      <c r="B3657" s="160"/>
      <c r="C3657" s="160"/>
    </row>
    <row r="3658" spans="1:3" x14ac:dyDescent="0.25">
      <c r="A3658" s="155"/>
      <c r="B3658" s="160"/>
      <c r="C3658" s="160"/>
    </row>
    <row r="3659" spans="1:3" x14ac:dyDescent="0.25">
      <c r="A3659" s="155"/>
      <c r="B3659" s="160"/>
      <c r="C3659" s="160"/>
    </row>
    <row r="3660" spans="1:3" x14ac:dyDescent="0.25">
      <c r="A3660" s="155"/>
      <c r="B3660" s="160"/>
      <c r="C3660" s="160"/>
    </row>
    <row r="3661" spans="1:3" x14ac:dyDescent="0.25">
      <c r="A3661" s="155"/>
      <c r="B3661" s="160"/>
      <c r="C3661" s="160"/>
    </row>
    <row r="3662" spans="1:3" x14ac:dyDescent="0.25">
      <c r="A3662" s="155"/>
      <c r="B3662" s="160"/>
      <c r="C3662" s="160"/>
    </row>
    <row r="3663" spans="1:3" x14ac:dyDescent="0.25">
      <c r="A3663" s="155"/>
      <c r="B3663" s="160"/>
      <c r="C3663" s="160"/>
    </row>
    <row r="3664" spans="1:3" x14ac:dyDescent="0.25">
      <c r="A3664" s="155"/>
      <c r="B3664" s="160"/>
      <c r="C3664" s="160"/>
    </row>
    <row r="3665" spans="1:3" x14ac:dyDescent="0.25">
      <c r="A3665" s="155"/>
      <c r="B3665" s="160"/>
      <c r="C3665" s="160"/>
    </row>
    <row r="3666" spans="1:3" x14ac:dyDescent="0.25">
      <c r="A3666" s="155"/>
      <c r="B3666" s="160"/>
      <c r="C3666" s="160"/>
    </row>
    <row r="3667" spans="1:3" x14ac:dyDescent="0.25">
      <c r="A3667" s="155"/>
      <c r="B3667" s="160"/>
      <c r="C3667" s="160"/>
    </row>
    <row r="3668" spans="1:3" x14ac:dyDescent="0.25">
      <c r="A3668" s="155"/>
      <c r="B3668" s="160"/>
      <c r="C3668" s="160"/>
    </row>
    <row r="3669" spans="1:3" x14ac:dyDescent="0.25">
      <c r="A3669" s="155"/>
      <c r="B3669" s="160"/>
      <c r="C3669" s="160"/>
    </row>
    <row r="3670" spans="1:3" x14ac:dyDescent="0.25">
      <c r="A3670" s="155"/>
      <c r="B3670" s="160"/>
      <c r="C3670" s="160"/>
    </row>
    <row r="3671" spans="1:3" x14ac:dyDescent="0.25">
      <c r="A3671" s="155"/>
      <c r="B3671" s="160"/>
      <c r="C3671" s="160"/>
    </row>
    <row r="3672" spans="1:3" x14ac:dyDescent="0.25">
      <c r="A3672" s="155"/>
      <c r="B3672" s="160"/>
      <c r="C3672" s="160"/>
    </row>
    <row r="3673" spans="1:3" x14ac:dyDescent="0.25">
      <c r="A3673" s="155"/>
      <c r="B3673" s="160"/>
      <c r="C3673" s="160"/>
    </row>
    <row r="3674" spans="1:3" x14ac:dyDescent="0.25">
      <c r="A3674" s="155"/>
      <c r="B3674" s="160"/>
      <c r="C3674" s="160"/>
    </row>
    <row r="3675" spans="1:3" x14ac:dyDescent="0.25">
      <c r="A3675" s="155"/>
      <c r="B3675" s="160"/>
      <c r="C3675" s="160"/>
    </row>
    <row r="3676" spans="1:3" x14ac:dyDescent="0.25">
      <c r="A3676" s="155"/>
      <c r="B3676" s="160"/>
      <c r="C3676" s="160"/>
    </row>
    <row r="3677" spans="1:3" x14ac:dyDescent="0.25">
      <c r="A3677" s="155"/>
      <c r="B3677" s="160"/>
      <c r="C3677" s="160"/>
    </row>
    <row r="3678" spans="1:3" x14ac:dyDescent="0.25">
      <c r="A3678" s="155"/>
      <c r="B3678" s="160"/>
      <c r="C3678" s="160"/>
    </row>
    <row r="3679" spans="1:3" x14ac:dyDescent="0.25">
      <c r="A3679" s="155"/>
      <c r="B3679" s="160"/>
      <c r="C3679" s="160"/>
    </row>
    <row r="3680" spans="1:3" x14ac:dyDescent="0.25">
      <c r="A3680" s="155"/>
      <c r="B3680" s="160"/>
      <c r="C3680" s="160"/>
    </row>
    <row r="3681" spans="1:3" x14ac:dyDescent="0.25">
      <c r="A3681" s="155"/>
      <c r="B3681" s="160"/>
      <c r="C3681" s="160"/>
    </row>
    <row r="3682" spans="1:3" x14ac:dyDescent="0.25">
      <c r="A3682" s="155"/>
      <c r="B3682" s="160"/>
      <c r="C3682" s="160"/>
    </row>
    <row r="3683" spans="1:3" x14ac:dyDescent="0.25">
      <c r="A3683" s="155"/>
      <c r="B3683" s="160"/>
      <c r="C3683" s="160"/>
    </row>
    <row r="3684" spans="1:3" x14ac:dyDescent="0.25">
      <c r="A3684" s="155"/>
      <c r="B3684" s="160"/>
      <c r="C3684" s="160"/>
    </row>
    <row r="3685" spans="1:3" x14ac:dyDescent="0.25">
      <c r="A3685" s="155"/>
      <c r="B3685" s="160"/>
      <c r="C3685" s="160"/>
    </row>
    <row r="3686" spans="1:3" x14ac:dyDescent="0.25">
      <c r="A3686" s="155"/>
      <c r="B3686" s="160"/>
      <c r="C3686" s="160"/>
    </row>
    <row r="3687" spans="1:3" x14ac:dyDescent="0.25">
      <c r="A3687" s="155"/>
      <c r="B3687" s="160"/>
      <c r="C3687" s="160"/>
    </row>
    <row r="3688" spans="1:3" x14ac:dyDescent="0.25">
      <c r="A3688" s="155"/>
      <c r="B3688" s="160"/>
      <c r="C3688" s="160"/>
    </row>
    <row r="3689" spans="1:3" x14ac:dyDescent="0.25">
      <c r="A3689" s="155"/>
      <c r="B3689" s="160"/>
      <c r="C3689" s="160"/>
    </row>
    <row r="3690" spans="1:3" x14ac:dyDescent="0.25">
      <c r="A3690" s="155"/>
      <c r="B3690" s="160"/>
      <c r="C3690" s="160"/>
    </row>
    <row r="3691" spans="1:3" x14ac:dyDescent="0.25">
      <c r="A3691" s="155"/>
      <c r="B3691" s="160"/>
      <c r="C3691" s="160"/>
    </row>
    <row r="3692" spans="1:3" x14ac:dyDescent="0.25">
      <c r="A3692" s="155"/>
      <c r="B3692" s="160"/>
      <c r="C3692" s="160"/>
    </row>
    <row r="3693" spans="1:3" x14ac:dyDescent="0.25">
      <c r="A3693" s="155"/>
      <c r="B3693" s="160"/>
      <c r="C3693" s="160"/>
    </row>
    <row r="3694" spans="1:3" x14ac:dyDescent="0.25">
      <c r="A3694" s="155"/>
      <c r="B3694" s="160"/>
      <c r="C3694" s="160"/>
    </row>
    <row r="3695" spans="1:3" x14ac:dyDescent="0.25">
      <c r="A3695" s="155"/>
      <c r="B3695" s="160"/>
      <c r="C3695" s="160"/>
    </row>
    <row r="3696" spans="1:3" x14ac:dyDescent="0.25">
      <c r="A3696" s="155"/>
      <c r="B3696" s="160"/>
      <c r="C3696" s="160"/>
    </row>
    <row r="3697" spans="1:3" x14ac:dyDescent="0.25">
      <c r="A3697" s="155"/>
      <c r="B3697" s="160"/>
      <c r="C3697" s="160"/>
    </row>
    <row r="3698" spans="1:3" x14ac:dyDescent="0.25">
      <c r="A3698" s="155"/>
      <c r="B3698" s="160"/>
      <c r="C3698" s="160"/>
    </row>
    <row r="3699" spans="1:3" x14ac:dyDescent="0.25">
      <c r="A3699" s="155"/>
      <c r="B3699" s="160"/>
      <c r="C3699" s="160"/>
    </row>
    <row r="3700" spans="1:3" x14ac:dyDescent="0.25">
      <c r="A3700" s="155"/>
      <c r="B3700" s="160"/>
      <c r="C3700" s="160"/>
    </row>
    <row r="3701" spans="1:3" x14ac:dyDescent="0.25">
      <c r="A3701" s="155"/>
      <c r="B3701" s="160"/>
      <c r="C3701" s="160"/>
    </row>
    <row r="3702" spans="1:3" x14ac:dyDescent="0.25">
      <c r="A3702" s="155"/>
      <c r="B3702" s="160"/>
      <c r="C3702" s="160"/>
    </row>
    <row r="3703" spans="1:3" x14ac:dyDescent="0.25">
      <c r="A3703" s="155"/>
      <c r="B3703" s="160"/>
      <c r="C3703" s="160"/>
    </row>
    <row r="3704" spans="1:3" x14ac:dyDescent="0.25">
      <c r="A3704" s="155"/>
      <c r="B3704" s="160"/>
      <c r="C3704" s="160"/>
    </row>
    <row r="3705" spans="1:3" x14ac:dyDescent="0.25">
      <c r="A3705" s="155"/>
      <c r="B3705" s="160"/>
      <c r="C3705" s="160"/>
    </row>
    <row r="3706" spans="1:3" x14ac:dyDescent="0.25">
      <c r="A3706" s="155"/>
      <c r="B3706" s="160"/>
      <c r="C3706" s="160"/>
    </row>
    <row r="3707" spans="1:3" x14ac:dyDescent="0.25">
      <c r="A3707" s="155"/>
      <c r="B3707" s="160"/>
      <c r="C3707" s="160"/>
    </row>
    <row r="3708" spans="1:3" x14ac:dyDescent="0.25">
      <c r="A3708" s="155"/>
      <c r="B3708" s="160"/>
      <c r="C3708" s="160"/>
    </row>
    <row r="3709" spans="1:3" x14ac:dyDescent="0.25">
      <c r="A3709" s="155"/>
      <c r="B3709" s="160"/>
      <c r="C3709" s="160"/>
    </row>
    <row r="3710" spans="1:3" x14ac:dyDescent="0.25">
      <c r="A3710" s="155"/>
      <c r="B3710" s="160"/>
      <c r="C3710" s="160"/>
    </row>
    <row r="3711" spans="1:3" x14ac:dyDescent="0.25">
      <c r="A3711" s="155"/>
      <c r="B3711" s="160"/>
      <c r="C3711" s="160"/>
    </row>
    <row r="3712" spans="1:3" x14ac:dyDescent="0.25">
      <c r="A3712" s="155"/>
      <c r="B3712" s="160"/>
      <c r="C3712" s="160"/>
    </row>
    <row r="3713" spans="1:3" x14ac:dyDescent="0.25">
      <c r="A3713" s="155"/>
      <c r="B3713" s="160"/>
      <c r="C3713" s="160"/>
    </row>
    <row r="3714" spans="1:3" x14ac:dyDescent="0.25">
      <c r="A3714" s="155"/>
      <c r="B3714" s="160"/>
      <c r="C3714" s="160"/>
    </row>
    <row r="3715" spans="1:3" x14ac:dyDescent="0.25">
      <c r="A3715" s="155"/>
      <c r="B3715" s="160"/>
      <c r="C3715" s="160"/>
    </row>
    <row r="3716" spans="1:3" x14ac:dyDescent="0.25">
      <c r="A3716" s="155"/>
      <c r="B3716" s="160"/>
      <c r="C3716" s="160"/>
    </row>
    <row r="3717" spans="1:3" x14ac:dyDescent="0.25">
      <c r="A3717" s="155"/>
      <c r="B3717" s="160"/>
      <c r="C3717" s="160"/>
    </row>
    <row r="3718" spans="1:3" x14ac:dyDescent="0.25">
      <c r="A3718" s="155"/>
      <c r="B3718" s="160"/>
      <c r="C3718" s="160"/>
    </row>
    <row r="3719" spans="1:3" x14ac:dyDescent="0.25">
      <c r="A3719" s="155"/>
      <c r="B3719" s="160"/>
      <c r="C3719" s="160"/>
    </row>
    <row r="3720" spans="1:3" x14ac:dyDescent="0.25">
      <c r="A3720" s="155"/>
      <c r="B3720" s="160"/>
      <c r="C3720" s="160"/>
    </row>
    <row r="3721" spans="1:3" x14ac:dyDescent="0.25">
      <c r="A3721" s="155"/>
      <c r="B3721" s="160"/>
      <c r="C3721" s="160"/>
    </row>
    <row r="3722" spans="1:3" x14ac:dyDescent="0.25">
      <c r="A3722" s="155"/>
      <c r="B3722" s="160"/>
      <c r="C3722" s="160"/>
    </row>
    <row r="3723" spans="1:3" x14ac:dyDescent="0.25">
      <c r="A3723" s="155"/>
      <c r="B3723" s="160"/>
      <c r="C3723" s="160"/>
    </row>
    <row r="3724" spans="1:3" x14ac:dyDescent="0.25">
      <c r="A3724" s="155"/>
      <c r="B3724" s="160"/>
      <c r="C3724" s="160"/>
    </row>
    <row r="3725" spans="1:3" x14ac:dyDescent="0.25">
      <c r="A3725" s="155"/>
      <c r="B3725" s="160"/>
      <c r="C3725" s="160"/>
    </row>
    <row r="3726" spans="1:3" x14ac:dyDescent="0.25">
      <c r="A3726" s="155"/>
      <c r="B3726" s="160"/>
      <c r="C3726" s="160"/>
    </row>
    <row r="3727" spans="1:3" x14ac:dyDescent="0.25">
      <c r="A3727" s="155"/>
      <c r="B3727" s="160"/>
      <c r="C3727" s="160"/>
    </row>
    <row r="3728" spans="1:3" x14ac:dyDescent="0.25">
      <c r="A3728" s="155"/>
      <c r="B3728" s="160"/>
      <c r="C3728" s="160"/>
    </row>
    <row r="3729" spans="1:3" x14ac:dyDescent="0.25">
      <c r="A3729" s="155"/>
      <c r="B3729" s="160"/>
      <c r="C3729" s="160"/>
    </row>
    <row r="3730" spans="1:3" x14ac:dyDescent="0.25">
      <c r="A3730" s="155"/>
      <c r="B3730" s="160"/>
      <c r="C3730" s="160"/>
    </row>
    <row r="3731" spans="1:3" x14ac:dyDescent="0.25">
      <c r="A3731" s="155"/>
      <c r="B3731" s="160"/>
      <c r="C3731" s="160"/>
    </row>
    <row r="3732" spans="1:3" x14ac:dyDescent="0.25">
      <c r="A3732" s="155"/>
      <c r="B3732" s="160"/>
      <c r="C3732" s="160"/>
    </row>
    <row r="3733" spans="1:3" x14ac:dyDescent="0.25">
      <c r="A3733" s="155"/>
      <c r="B3733" s="160"/>
      <c r="C3733" s="160"/>
    </row>
    <row r="3734" spans="1:3" x14ac:dyDescent="0.25">
      <c r="A3734" s="155"/>
      <c r="B3734" s="160"/>
      <c r="C3734" s="160"/>
    </row>
    <row r="3735" spans="1:3" x14ac:dyDescent="0.25">
      <c r="A3735" s="155"/>
      <c r="B3735" s="160"/>
      <c r="C3735" s="160"/>
    </row>
    <row r="3736" spans="1:3" x14ac:dyDescent="0.25">
      <c r="A3736" s="155"/>
      <c r="B3736" s="160"/>
      <c r="C3736" s="160"/>
    </row>
    <row r="3737" spans="1:3" x14ac:dyDescent="0.25">
      <c r="A3737" s="155"/>
      <c r="B3737" s="160"/>
      <c r="C3737" s="160"/>
    </row>
    <row r="3738" spans="1:3" x14ac:dyDescent="0.25">
      <c r="A3738" s="155"/>
      <c r="B3738" s="160"/>
      <c r="C3738" s="160"/>
    </row>
    <row r="3739" spans="1:3" x14ac:dyDescent="0.25">
      <c r="A3739" s="155"/>
      <c r="B3739" s="160"/>
      <c r="C3739" s="160"/>
    </row>
    <row r="3740" spans="1:3" x14ac:dyDescent="0.25">
      <c r="A3740" s="155"/>
      <c r="B3740" s="160"/>
      <c r="C3740" s="160"/>
    </row>
    <row r="3741" spans="1:3" x14ac:dyDescent="0.25">
      <c r="A3741" s="155"/>
      <c r="B3741" s="160"/>
      <c r="C3741" s="160"/>
    </row>
    <row r="3742" spans="1:3" x14ac:dyDescent="0.25">
      <c r="A3742" s="155"/>
      <c r="B3742" s="160"/>
      <c r="C3742" s="160"/>
    </row>
    <row r="3743" spans="1:3" x14ac:dyDescent="0.25">
      <c r="A3743" s="155"/>
      <c r="B3743" s="160"/>
      <c r="C3743" s="160"/>
    </row>
    <row r="3744" spans="1:3" x14ac:dyDescent="0.25">
      <c r="A3744" s="155"/>
      <c r="B3744" s="160"/>
      <c r="C3744" s="160"/>
    </row>
    <row r="3745" spans="1:3" x14ac:dyDescent="0.25">
      <c r="A3745" s="155"/>
      <c r="B3745" s="160"/>
      <c r="C3745" s="160"/>
    </row>
    <row r="3746" spans="1:3" x14ac:dyDescent="0.25">
      <c r="A3746" s="155"/>
      <c r="B3746" s="160"/>
      <c r="C3746" s="160"/>
    </row>
    <row r="3747" spans="1:3" x14ac:dyDescent="0.25">
      <c r="A3747" s="155"/>
      <c r="B3747" s="160"/>
      <c r="C3747" s="160"/>
    </row>
    <row r="3748" spans="1:3" x14ac:dyDescent="0.25">
      <c r="A3748" s="155"/>
      <c r="B3748" s="160"/>
      <c r="C3748" s="160"/>
    </row>
    <row r="3749" spans="1:3" x14ac:dyDescent="0.25">
      <c r="A3749" s="155"/>
      <c r="B3749" s="160"/>
      <c r="C3749" s="160"/>
    </row>
    <row r="3750" spans="1:3" x14ac:dyDescent="0.25">
      <c r="A3750" s="155"/>
      <c r="B3750" s="160"/>
      <c r="C3750" s="160"/>
    </row>
    <row r="3751" spans="1:3" x14ac:dyDescent="0.25">
      <c r="A3751" s="155"/>
      <c r="B3751" s="160"/>
      <c r="C3751" s="160"/>
    </row>
    <row r="3752" spans="1:3" x14ac:dyDescent="0.25">
      <c r="A3752" s="155"/>
      <c r="B3752" s="160"/>
      <c r="C3752" s="160"/>
    </row>
    <row r="3753" spans="1:3" x14ac:dyDescent="0.25">
      <c r="A3753" s="155"/>
      <c r="B3753" s="160"/>
      <c r="C3753" s="160"/>
    </row>
    <row r="3754" spans="1:3" x14ac:dyDescent="0.25">
      <c r="A3754" s="155"/>
      <c r="B3754" s="160"/>
      <c r="C3754" s="160"/>
    </row>
    <row r="3755" spans="1:3" x14ac:dyDescent="0.25">
      <c r="A3755" s="155"/>
      <c r="B3755" s="160"/>
      <c r="C3755" s="160"/>
    </row>
    <row r="3756" spans="1:3" x14ac:dyDescent="0.25">
      <c r="A3756" s="155"/>
      <c r="B3756" s="160"/>
      <c r="C3756" s="160"/>
    </row>
    <row r="3757" spans="1:3" x14ac:dyDescent="0.25">
      <c r="A3757" s="155"/>
      <c r="B3757" s="160"/>
      <c r="C3757" s="160"/>
    </row>
    <row r="3758" spans="1:3" x14ac:dyDescent="0.25">
      <c r="A3758" s="155"/>
      <c r="B3758" s="160"/>
      <c r="C3758" s="160"/>
    </row>
    <row r="3759" spans="1:3" x14ac:dyDescent="0.25">
      <c r="A3759" s="155"/>
      <c r="B3759" s="160"/>
      <c r="C3759" s="160"/>
    </row>
    <row r="3760" spans="1:3" x14ac:dyDescent="0.25">
      <c r="A3760" s="155"/>
      <c r="B3760" s="160"/>
      <c r="C3760" s="160"/>
    </row>
    <row r="3761" spans="1:3" x14ac:dyDescent="0.25">
      <c r="A3761" s="155"/>
      <c r="B3761" s="160"/>
      <c r="C3761" s="160"/>
    </row>
    <row r="3762" spans="1:3" x14ac:dyDescent="0.25">
      <c r="A3762" s="155"/>
      <c r="B3762" s="160"/>
      <c r="C3762" s="160"/>
    </row>
    <row r="3763" spans="1:3" x14ac:dyDescent="0.25">
      <c r="A3763" s="155"/>
      <c r="B3763" s="160"/>
      <c r="C3763" s="160"/>
    </row>
    <row r="3764" spans="1:3" x14ac:dyDescent="0.25">
      <c r="A3764" s="155"/>
      <c r="B3764" s="160"/>
      <c r="C3764" s="160"/>
    </row>
    <row r="3765" spans="1:3" x14ac:dyDescent="0.25">
      <c r="A3765" s="155"/>
      <c r="B3765" s="160"/>
      <c r="C3765" s="160"/>
    </row>
    <row r="3766" spans="1:3" x14ac:dyDescent="0.25">
      <c r="A3766" s="155"/>
      <c r="B3766" s="160"/>
      <c r="C3766" s="160"/>
    </row>
    <row r="3767" spans="1:3" x14ac:dyDescent="0.25">
      <c r="A3767" s="155"/>
      <c r="B3767" s="160"/>
      <c r="C3767" s="160"/>
    </row>
    <row r="3768" spans="1:3" x14ac:dyDescent="0.25">
      <c r="A3768" s="155"/>
      <c r="B3768" s="160"/>
      <c r="C3768" s="160"/>
    </row>
    <row r="3769" spans="1:3" x14ac:dyDescent="0.25">
      <c r="A3769" s="155"/>
      <c r="B3769" s="160"/>
      <c r="C3769" s="160"/>
    </row>
    <row r="3770" spans="1:3" x14ac:dyDescent="0.25">
      <c r="A3770" s="155"/>
      <c r="B3770" s="160"/>
      <c r="C3770" s="160"/>
    </row>
    <row r="3771" spans="1:3" x14ac:dyDescent="0.25">
      <c r="A3771" s="155"/>
      <c r="B3771" s="160"/>
      <c r="C3771" s="160"/>
    </row>
    <row r="3772" spans="1:3" x14ac:dyDescent="0.25">
      <c r="A3772" s="155"/>
      <c r="B3772" s="160"/>
      <c r="C3772" s="160"/>
    </row>
    <row r="3773" spans="1:3" x14ac:dyDescent="0.25">
      <c r="A3773" s="155"/>
      <c r="B3773" s="160"/>
      <c r="C3773" s="160"/>
    </row>
    <row r="3774" spans="1:3" x14ac:dyDescent="0.25">
      <c r="A3774" s="155"/>
      <c r="B3774" s="160"/>
      <c r="C3774" s="160"/>
    </row>
    <row r="3775" spans="1:3" x14ac:dyDescent="0.25">
      <c r="A3775" s="155"/>
      <c r="B3775" s="160"/>
      <c r="C3775" s="160"/>
    </row>
    <row r="3776" spans="1:3" x14ac:dyDescent="0.25">
      <c r="A3776" s="155"/>
      <c r="B3776" s="160"/>
      <c r="C3776" s="160"/>
    </row>
    <row r="3777" spans="1:3" x14ac:dyDescent="0.25">
      <c r="A3777" s="155"/>
      <c r="B3777" s="160"/>
      <c r="C3777" s="160"/>
    </row>
    <row r="3778" spans="1:3" x14ac:dyDescent="0.25">
      <c r="A3778" s="155"/>
      <c r="B3778" s="160"/>
      <c r="C3778" s="160"/>
    </row>
    <row r="3779" spans="1:3" x14ac:dyDescent="0.25">
      <c r="A3779" s="155"/>
      <c r="B3779" s="160"/>
      <c r="C3779" s="160"/>
    </row>
    <row r="3780" spans="1:3" x14ac:dyDescent="0.25">
      <c r="A3780" s="155"/>
      <c r="B3780" s="160"/>
      <c r="C3780" s="160"/>
    </row>
    <row r="3781" spans="1:3" x14ac:dyDescent="0.25">
      <c r="A3781" s="155"/>
      <c r="B3781" s="160"/>
      <c r="C3781" s="160"/>
    </row>
    <row r="3782" spans="1:3" x14ac:dyDescent="0.25">
      <c r="A3782" s="155"/>
      <c r="B3782" s="160"/>
      <c r="C3782" s="160"/>
    </row>
    <row r="3783" spans="1:3" x14ac:dyDescent="0.25">
      <c r="A3783" s="155"/>
      <c r="B3783" s="160"/>
      <c r="C3783" s="160"/>
    </row>
    <row r="3784" spans="1:3" x14ac:dyDescent="0.25">
      <c r="A3784" s="155"/>
      <c r="B3784" s="160"/>
      <c r="C3784" s="160"/>
    </row>
    <row r="3785" spans="1:3" x14ac:dyDescent="0.25">
      <c r="A3785" s="155"/>
      <c r="B3785" s="160"/>
      <c r="C3785" s="160"/>
    </row>
    <row r="3786" spans="1:3" x14ac:dyDescent="0.25">
      <c r="A3786" s="155"/>
      <c r="B3786" s="160"/>
      <c r="C3786" s="160"/>
    </row>
    <row r="3787" spans="1:3" x14ac:dyDescent="0.25">
      <c r="A3787" s="155"/>
      <c r="B3787" s="160"/>
      <c r="C3787" s="160"/>
    </row>
    <row r="3788" spans="1:3" x14ac:dyDescent="0.25">
      <c r="A3788" s="155"/>
      <c r="B3788" s="160"/>
      <c r="C3788" s="160"/>
    </row>
    <row r="3789" spans="1:3" x14ac:dyDescent="0.25">
      <c r="A3789" s="155"/>
      <c r="B3789" s="160"/>
      <c r="C3789" s="160"/>
    </row>
    <row r="3790" spans="1:3" x14ac:dyDescent="0.25">
      <c r="A3790" s="155"/>
      <c r="B3790" s="160"/>
      <c r="C3790" s="160"/>
    </row>
    <row r="3791" spans="1:3" x14ac:dyDescent="0.25">
      <c r="A3791" s="155"/>
      <c r="B3791" s="160"/>
      <c r="C3791" s="160"/>
    </row>
    <row r="3792" spans="1:3" x14ac:dyDescent="0.25">
      <c r="A3792" s="155"/>
      <c r="B3792" s="160"/>
      <c r="C3792" s="160"/>
    </row>
    <row r="3793" spans="1:3" x14ac:dyDescent="0.25">
      <c r="A3793" s="155"/>
      <c r="B3793" s="160"/>
      <c r="C3793" s="160"/>
    </row>
    <row r="3794" spans="1:3" x14ac:dyDescent="0.25">
      <c r="A3794" s="155"/>
      <c r="B3794" s="160"/>
      <c r="C3794" s="160"/>
    </row>
    <row r="3795" spans="1:3" x14ac:dyDescent="0.25">
      <c r="A3795" s="155"/>
      <c r="B3795" s="160"/>
      <c r="C3795" s="160"/>
    </row>
    <row r="3796" spans="1:3" x14ac:dyDescent="0.25">
      <c r="A3796" s="155"/>
      <c r="B3796" s="160"/>
      <c r="C3796" s="160"/>
    </row>
    <row r="3797" spans="1:3" x14ac:dyDescent="0.25">
      <c r="A3797" s="155"/>
      <c r="B3797" s="160"/>
      <c r="C3797" s="160"/>
    </row>
    <row r="3798" spans="1:3" x14ac:dyDescent="0.25">
      <c r="A3798" s="155"/>
      <c r="B3798" s="160"/>
      <c r="C3798" s="160"/>
    </row>
    <row r="3799" spans="1:3" x14ac:dyDescent="0.25">
      <c r="A3799" s="155"/>
      <c r="B3799" s="160"/>
      <c r="C3799" s="160"/>
    </row>
    <row r="3800" spans="1:3" x14ac:dyDescent="0.25">
      <c r="A3800" s="155"/>
      <c r="B3800" s="160"/>
      <c r="C3800" s="160"/>
    </row>
    <row r="3801" spans="1:3" x14ac:dyDescent="0.25">
      <c r="A3801" s="155"/>
      <c r="B3801" s="160"/>
      <c r="C3801" s="160"/>
    </row>
    <row r="3802" spans="1:3" x14ac:dyDescent="0.25">
      <c r="A3802" s="155"/>
      <c r="B3802" s="160"/>
      <c r="C3802" s="160"/>
    </row>
    <row r="3803" spans="1:3" x14ac:dyDescent="0.25">
      <c r="A3803" s="155"/>
      <c r="B3803" s="160"/>
      <c r="C3803" s="160"/>
    </row>
    <row r="3804" spans="1:3" x14ac:dyDescent="0.25">
      <c r="A3804" s="155"/>
      <c r="B3804" s="160"/>
      <c r="C3804" s="160"/>
    </row>
    <row r="3805" spans="1:3" x14ac:dyDescent="0.25">
      <c r="A3805" s="155"/>
      <c r="B3805" s="160"/>
      <c r="C3805" s="160"/>
    </row>
    <row r="3806" spans="1:3" x14ac:dyDescent="0.25">
      <c r="A3806" s="155"/>
      <c r="B3806" s="160"/>
      <c r="C3806" s="160"/>
    </row>
    <row r="3807" spans="1:3" x14ac:dyDescent="0.25">
      <c r="A3807" s="155"/>
      <c r="B3807" s="160"/>
      <c r="C3807" s="160"/>
    </row>
    <row r="3808" spans="1:3" x14ac:dyDescent="0.25">
      <c r="A3808" s="155"/>
      <c r="B3808" s="160"/>
      <c r="C3808" s="160"/>
    </row>
    <row r="3809" spans="1:3" x14ac:dyDescent="0.25">
      <c r="A3809" s="155"/>
      <c r="B3809" s="160"/>
      <c r="C3809" s="160"/>
    </row>
    <row r="3810" spans="1:3" x14ac:dyDescent="0.25">
      <c r="A3810" s="155"/>
      <c r="B3810" s="160"/>
      <c r="C3810" s="160"/>
    </row>
    <row r="3811" spans="1:3" x14ac:dyDescent="0.25">
      <c r="A3811" s="155"/>
      <c r="B3811" s="160"/>
      <c r="C3811" s="160"/>
    </row>
    <row r="3812" spans="1:3" x14ac:dyDescent="0.25">
      <c r="A3812" s="155"/>
      <c r="B3812" s="160"/>
      <c r="C3812" s="160"/>
    </row>
    <row r="3813" spans="1:3" x14ac:dyDescent="0.25">
      <c r="A3813" s="155"/>
      <c r="B3813" s="160"/>
      <c r="C3813" s="160"/>
    </row>
    <row r="3814" spans="1:3" x14ac:dyDescent="0.25">
      <c r="A3814" s="155"/>
      <c r="B3814" s="160"/>
      <c r="C3814" s="160"/>
    </row>
    <row r="3815" spans="1:3" x14ac:dyDescent="0.25">
      <c r="A3815" s="155"/>
      <c r="B3815" s="160"/>
      <c r="C3815" s="160"/>
    </row>
    <row r="3816" spans="1:3" x14ac:dyDescent="0.25">
      <c r="A3816" s="155"/>
      <c r="B3816" s="160"/>
      <c r="C3816" s="160"/>
    </row>
    <row r="3817" spans="1:3" x14ac:dyDescent="0.25">
      <c r="A3817" s="155"/>
      <c r="B3817" s="160"/>
      <c r="C3817" s="160"/>
    </row>
    <row r="3818" spans="1:3" x14ac:dyDescent="0.25">
      <c r="A3818" s="155"/>
      <c r="B3818" s="160"/>
      <c r="C3818" s="160"/>
    </row>
    <row r="3819" spans="1:3" x14ac:dyDescent="0.25">
      <c r="A3819" s="155"/>
      <c r="B3819" s="160"/>
      <c r="C3819" s="160"/>
    </row>
    <row r="3820" spans="1:3" x14ac:dyDescent="0.25">
      <c r="A3820" s="155"/>
      <c r="B3820" s="160"/>
      <c r="C3820" s="160"/>
    </row>
    <row r="3821" spans="1:3" x14ac:dyDescent="0.25">
      <c r="A3821" s="155"/>
      <c r="B3821" s="160"/>
      <c r="C3821" s="160"/>
    </row>
    <row r="3822" spans="1:3" x14ac:dyDescent="0.25">
      <c r="A3822" s="155"/>
      <c r="B3822" s="160"/>
      <c r="C3822" s="160"/>
    </row>
    <row r="3823" spans="1:3" x14ac:dyDescent="0.25">
      <c r="A3823" s="155"/>
      <c r="B3823" s="160"/>
      <c r="C3823" s="160"/>
    </row>
    <row r="3824" spans="1:3" x14ac:dyDescent="0.25">
      <c r="A3824" s="155"/>
      <c r="B3824" s="160"/>
      <c r="C3824" s="160"/>
    </row>
    <row r="3825" spans="1:3" x14ac:dyDescent="0.25">
      <c r="A3825" s="155"/>
      <c r="B3825" s="160"/>
      <c r="C3825" s="160"/>
    </row>
    <row r="3826" spans="1:3" x14ac:dyDescent="0.25">
      <c r="A3826" s="155"/>
      <c r="B3826" s="160"/>
      <c r="C3826" s="160"/>
    </row>
    <row r="3827" spans="1:3" x14ac:dyDescent="0.25">
      <c r="A3827" s="155"/>
      <c r="B3827" s="160"/>
      <c r="C3827" s="160"/>
    </row>
    <row r="3828" spans="1:3" x14ac:dyDescent="0.25">
      <c r="A3828" s="155"/>
      <c r="B3828" s="160"/>
      <c r="C3828" s="160"/>
    </row>
    <row r="3829" spans="1:3" x14ac:dyDescent="0.25">
      <c r="A3829" s="155"/>
      <c r="B3829" s="160"/>
      <c r="C3829" s="160"/>
    </row>
    <row r="3830" spans="1:3" x14ac:dyDescent="0.25">
      <c r="A3830" s="155"/>
      <c r="B3830" s="160"/>
      <c r="C3830" s="160"/>
    </row>
    <row r="3831" spans="1:3" x14ac:dyDescent="0.25">
      <c r="A3831" s="155"/>
      <c r="B3831" s="160"/>
      <c r="C3831" s="160"/>
    </row>
    <row r="3832" spans="1:3" x14ac:dyDescent="0.25">
      <c r="A3832" s="155"/>
      <c r="B3832" s="160"/>
      <c r="C3832" s="160"/>
    </row>
    <row r="3833" spans="1:3" x14ac:dyDescent="0.25">
      <c r="A3833" s="155"/>
      <c r="B3833" s="160"/>
      <c r="C3833" s="160"/>
    </row>
    <row r="3834" spans="1:3" x14ac:dyDescent="0.25">
      <c r="A3834" s="155"/>
      <c r="B3834" s="160"/>
      <c r="C3834" s="160"/>
    </row>
    <row r="3835" spans="1:3" x14ac:dyDescent="0.25">
      <c r="A3835" s="155"/>
      <c r="B3835" s="160"/>
      <c r="C3835" s="160"/>
    </row>
    <row r="3836" spans="1:3" x14ac:dyDescent="0.25">
      <c r="A3836" s="155"/>
      <c r="B3836" s="160"/>
      <c r="C3836" s="160"/>
    </row>
    <row r="3837" spans="1:3" x14ac:dyDescent="0.25">
      <c r="A3837" s="155"/>
      <c r="B3837" s="160"/>
      <c r="C3837" s="160"/>
    </row>
    <row r="3838" spans="1:3" x14ac:dyDescent="0.25">
      <c r="A3838" s="155"/>
      <c r="B3838" s="160"/>
      <c r="C3838" s="160"/>
    </row>
    <row r="3839" spans="1:3" x14ac:dyDescent="0.25">
      <c r="A3839" s="155"/>
      <c r="B3839" s="160"/>
      <c r="C3839" s="160"/>
    </row>
    <row r="3840" spans="1:3" x14ac:dyDescent="0.25">
      <c r="A3840" s="155"/>
      <c r="B3840" s="160"/>
      <c r="C3840" s="160"/>
    </row>
    <row r="3841" spans="1:3" x14ac:dyDescent="0.25">
      <c r="A3841" s="155"/>
      <c r="B3841" s="160"/>
      <c r="C3841" s="160"/>
    </row>
    <row r="3842" spans="1:3" x14ac:dyDescent="0.25">
      <c r="A3842" s="155"/>
      <c r="B3842" s="160"/>
      <c r="C3842" s="160"/>
    </row>
    <row r="3843" spans="1:3" x14ac:dyDescent="0.25">
      <c r="A3843" s="155"/>
      <c r="B3843" s="160"/>
      <c r="C3843" s="160"/>
    </row>
    <row r="3844" spans="1:3" x14ac:dyDescent="0.25">
      <c r="A3844" s="155"/>
      <c r="B3844" s="160"/>
      <c r="C3844" s="160"/>
    </row>
    <row r="3845" spans="1:3" x14ac:dyDescent="0.25">
      <c r="A3845" s="155"/>
      <c r="B3845" s="160"/>
      <c r="C3845" s="160"/>
    </row>
    <row r="3846" spans="1:3" x14ac:dyDescent="0.25">
      <c r="A3846" s="155"/>
      <c r="B3846" s="160"/>
      <c r="C3846" s="160"/>
    </row>
    <row r="3847" spans="1:3" x14ac:dyDescent="0.25">
      <c r="A3847" s="155"/>
      <c r="B3847" s="160"/>
      <c r="C3847" s="160"/>
    </row>
    <row r="3848" spans="1:3" x14ac:dyDescent="0.25">
      <c r="A3848" s="155"/>
      <c r="B3848" s="160"/>
      <c r="C3848" s="160"/>
    </row>
    <row r="3849" spans="1:3" x14ac:dyDescent="0.25">
      <c r="A3849" s="155"/>
      <c r="B3849" s="160"/>
      <c r="C3849" s="160"/>
    </row>
    <row r="3850" spans="1:3" x14ac:dyDescent="0.25">
      <c r="A3850" s="155"/>
      <c r="B3850" s="160"/>
      <c r="C3850" s="160"/>
    </row>
    <row r="3851" spans="1:3" x14ac:dyDescent="0.25">
      <c r="A3851" s="155"/>
      <c r="B3851" s="160"/>
      <c r="C3851" s="160"/>
    </row>
    <row r="3852" spans="1:3" x14ac:dyDescent="0.25">
      <c r="A3852" s="155"/>
      <c r="B3852" s="160"/>
      <c r="C3852" s="160"/>
    </row>
    <row r="3853" spans="1:3" x14ac:dyDescent="0.25">
      <c r="A3853" s="155"/>
      <c r="B3853" s="160"/>
      <c r="C3853" s="160"/>
    </row>
    <row r="3854" spans="1:3" x14ac:dyDescent="0.25">
      <c r="A3854" s="155"/>
      <c r="B3854" s="160"/>
      <c r="C3854" s="160"/>
    </row>
    <row r="3855" spans="1:3" x14ac:dyDescent="0.25">
      <c r="A3855" s="155"/>
      <c r="B3855" s="160"/>
      <c r="C3855" s="160"/>
    </row>
    <row r="3856" spans="1:3" x14ac:dyDescent="0.25">
      <c r="A3856" s="155"/>
      <c r="B3856" s="160"/>
      <c r="C3856" s="160"/>
    </row>
    <row r="3857" spans="1:3" x14ac:dyDescent="0.25">
      <c r="A3857" s="155"/>
      <c r="B3857" s="160"/>
      <c r="C3857" s="160"/>
    </row>
    <row r="3858" spans="1:3" x14ac:dyDescent="0.25">
      <c r="A3858" s="155"/>
      <c r="B3858" s="160"/>
      <c r="C3858" s="160"/>
    </row>
    <row r="3859" spans="1:3" x14ac:dyDescent="0.25">
      <c r="A3859" s="155"/>
      <c r="B3859" s="160"/>
      <c r="C3859" s="160"/>
    </row>
    <row r="3860" spans="1:3" x14ac:dyDescent="0.25">
      <c r="A3860" s="155"/>
      <c r="B3860" s="160"/>
      <c r="C3860" s="160"/>
    </row>
    <row r="3861" spans="1:3" x14ac:dyDescent="0.25">
      <c r="A3861" s="155"/>
      <c r="B3861" s="160"/>
      <c r="C3861" s="160"/>
    </row>
    <row r="3862" spans="1:3" x14ac:dyDescent="0.25">
      <c r="A3862" s="155"/>
      <c r="B3862" s="160"/>
      <c r="C3862" s="160"/>
    </row>
    <row r="3863" spans="1:3" x14ac:dyDescent="0.25">
      <c r="A3863" s="155"/>
      <c r="B3863" s="160"/>
      <c r="C3863" s="160"/>
    </row>
    <row r="3864" spans="1:3" x14ac:dyDescent="0.25">
      <c r="A3864" s="155"/>
      <c r="B3864" s="160"/>
      <c r="C3864" s="160"/>
    </row>
    <row r="3865" spans="1:3" x14ac:dyDescent="0.25">
      <c r="A3865" s="155"/>
      <c r="B3865" s="160"/>
      <c r="C3865" s="160"/>
    </row>
    <row r="3866" spans="1:3" x14ac:dyDescent="0.25">
      <c r="A3866" s="155"/>
      <c r="B3866" s="160"/>
      <c r="C3866" s="160"/>
    </row>
    <row r="3867" spans="1:3" x14ac:dyDescent="0.25">
      <c r="A3867" s="155"/>
      <c r="B3867" s="160"/>
      <c r="C3867" s="160"/>
    </row>
    <row r="3868" spans="1:3" x14ac:dyDescent="0.25">
      <c r="A3868" s="155"/>
      <c r="B3868" s="160"/>
      <c r="C3868" s="160"/>
    </row>
    <row r="3869" spans="1:3" x14ac:dyDescent="0.25">
      <c r="A3869" s="155"/>
      <c r="B3869" s="160"/>
      <c r="C3869" s="160"/>
    </row>
    <row r="3870" spans="1:3" x14ac:dyDescent="0.25">
      <c r="A3870" s="155"/>
      <c r="B3870" s="160"/>
      <c r="C3870" s="160"/>
    </row>
    <row r="3871" spans="1:3" x14ac:dyDescent="0.25">
      <c r="A3871" s="155"/>
      <c r="B3871" s="160"/>
      <c r="C3871" s="160"/>
    </row>
    <row r="3872" spans="1:3" x14ac:dyDescent="0.25">
      <c r="A3872" s="155"/>
      <c r="B3872" s="160"/>
      <c r="C3872" s="160"/>
    </row>
    <row r="3873" spans="1:3" x14ac:dyDescent="0.25">
      <c r="A3873" s="155"/>
      <c r="B3873" s="160"/>
      <c r="C3873" s="160"/>
    </row>
    <row r="3874" spans="1:3" x14ac:dyDescent="0.25">
      <c r="A3874" s="155"/>
      <c r="B3874" s="160"/>
      <c r="C3874" s="160"/>
    </row>
    <row r="3875" spans="1:3" x14ac:dyDescent="0.25">
      <c r="A3875" s="155"/>
      <c r="B3875" s="160"/>
      <c r="C3875" s="160"/>
    </row>
    <row r="3876" spans="1:3" x14ac:dyDescent="0.25">
      <c r="A3876" s="155"/>
      <c r="B3876" s="160"/>
      <c r="C3876" s="160"/>
    </row>
    <row r="3877" spans="1:3" x14ac:dyDescent="0.25">
      <c r="A3877" s="155"/>
      <c r="B3877" s="160"/>
      <c r="C3877" s="160"/>
    </row>
    <row r="3878" spans="1:3" x14ac:dyDescent="0.25">
      <c r="A3878" s="155"/>
      <c r="B3878" s="160"/>
      <c r="C3878" s="160"/>
    </row>
    <row r="3879" spans="1:3" x14ac:dyDescent="0.25">
      <c r="A3879" s="155"/>
      <c r="B3879" s="160"/>
      <c r="C3879" s="160"/>
    </row>
    <row r="3880" spans="1:3" x14ac:dyDescent="0.25">
      <c r="A3880" s="155"/>
      <c r="B3880" s="160"/>
      <c r="C3880" s="160"/>
    </row>
    <row r="3881" spans="1:3" x14ac:dyDescent="0.25">
      <c r="A3881" s="155"/>
      <c r="B3881" s="160"/>
      <c r="C3881" s="160"/>
    </row>
    <row r="3882" spans="1:3" x14ac:dyDescent="0.25">
      <c r="A3882" s="155"/>
      <c r="B3882" s="160"/>
      <c r="C3882" s="160"/>
    </row>
    <row r="3883" spans="1:3" x14ac:dyDescent="0.25">
      <c r="A3883" s="155"/>
      <c r="B3883" s="160"/>
      <c r="C3883" s="160"/>
    </row>
    <row r="3884" spans="1:3" x14ac:dyDescent="0.25">
      <c r="A3884" s="155"/>
      <c r="B3884" s="160"/>
      <c r="C3884" s="160"/>
    </row>
    <row r="3885" spans="1:3" x14ac:dyDescent="0.25">
      <c r="A3885" s="155"/>
      <c r="B3885" s="160"/>
      <c r="C3885" s="160"/>
    </row>
    <row r="3886" spans="1:3" x14ac:dyDescent="0.25">
      <c r="A3886" s="155"/>
      <c r="B3886" s="160"/>
      <c r="C3886" s="160"/>
    </row>
    <row r="3887" spans="1:3" x14ac:dyDescent="0.25">
      <c r="A3887" s="155"/>
      <c r="B3887" s="160"/>
      <c r="C3887" s="160"/>
    </row>
    <row r="3888" spans="1:3" x14ac:dyDescent="0.25">
      <c r="A3888" s="155"/>
      <c r="B3888" s="160"/>
      <c r="C3888" s="160"/>
    </row>
    <row r="3889" spans="1:3" x14ac:dyDescent="0.25">
      <c r="A3889" s="155"/>
      <c r="B3889" s="160"/>
      <c r="C3889" s="160"/>
    </row>
    <row r="3890" spans="1:3" x14ac:dyDescent="0.25">
      <c r="A3890" s="155"/>
      <c r="B3890" s="160"/>
      <c r="C3890" s="160"/>
    </row>
    <row r="3891" spans="1:3" x14ac:dyDescent="0.25">
      <c r="A3891" s="155"/>
      <c r="B3891" s="160"/>
      <c r="C3891" s="160"/>
    </row>
    <row r="3892" spans="1:3" x14ac:dyDescent="0.25">
      <c r="A3892" s="155"/>
      <c r="B3892" s="160"/>
      <c r="C3892" s="160"/>
    </row>
    <row r="3893" spans="1:3" x14ac:dyDescent="0.25">
      <c r="A3893" s="155"/>
      <c r="B3893" s="160"/>
      <c r="C3893" s="160"/>
    </row>
    <row r="3894" spans="1:3" x14ac:dyDescent="0.25">
      <c r="A3894" s="155"/>
      <c r="B3894" s="160"/>
      <c r="C3894" s="160"/>
    </row>
    <row r="3895" spans="1:3" x14ac:dyDescent="0.25">
      <c r="A3895" s="155"/>
      <c r="B3895" s="160"/>
      <c r="C3895" s="160"/>
    </row>
    <row r="3896" spans="1:3" x14ac:dyDescent="0.25">
      <c r="A3896" s="155"/>
      <c r="B3896" s="160"/>
      <c r="C3896" s="160"/>
    </row>
    <row r="3897" spans="1:3" x14ac:dyDescent="0.25">
      <c r="A3897" s="155"/>
      <c r="B3897" s="160"/>
      <c r="C3897" s="160"/>
    </row>
    <row r="3898" spans="1:3" x14ac:dyDescent="0.25">
      <c r="A3898" s="155"/>
      <c r="B3898" s="160"/>
      <c r="C3898" s="160"/>
    </row>
    <row r="3899" spans="1:3" x14ac:dyDescent="0.25">
      <c r="A3899" s="155"/>
      <c r="B3899" s="160"/>
      <c r="C3899" s="160"/>
    </row>
    <row r="3900" spans="1:3" x14ac:dyDescent="0.25">
      <c r="A3900" s="155"/>
      <c r="B3900" s="160"/>
      <c r="C3900" s="160"/>
    </row>
    <row r="3901" spans="1:3" x14ac:dyDescent="0.25">
      <c r="A3901" s="155"/>
      <c r="B3901" s="160"/>
      <c r="C3901" s="160"/>
    </row>
    <row r="3902" spans="1:3" x14ac:dyDescent="0.25">
      <c r="A3902" s="155"/>
      <c r="B3902" s="160"/>
      <c r="C3902" s="160"/>
    </row>
    <row r="3903" spans="1:3" x14ac:dyDescent="0.25">
      <c r="A3903" s="155"/>
      <c r="B3903" s="160"/>
      <c r="C3903" s="160"/>
    </row>
    <row r="3904" spans="1:3" x14ac:dyDescent="0.25">
      <c r="A3904" s="155"/>
      <c r="B3904" s="160"/>
      <c r="C3904" s="160"/>
    </row>
    <row r="3905" spans="1:3" x14ac:dyDescent="0.25">
      <c r="A3905" s="155"/>
      <c r="B3905" s="160"/>
      <c r="C3905" s="160"/>
    </row>
    <row r="3906" spans="1:3" x14ac:dyDescent="0.25">
      <c r="A3906" s="155"/>
      <c r="B3906" s="160"/>
      <c r="C3906" s="160"/>
    </row>
    <row r="3907" spans="1:3" x14ac:dyDescent="0.25">
      <c r="A3907" s="155"/>
      <c r="B3907" s="160"/>
      <c r="C3907" s="160"/>
    </row>
    <row r="3908" spans="1:3" x14ac:dyDescent="0.25">
      <c r="A3908" s="155"/>
      <c r="B3908" s="160"/>
      <c r="C3908" s="160"/>
    </row>
    <row r="3909" spans="1:3" x14ac:dyDescent="0.25">
      <c r="A3909" s="155"/>
      <c r="B3909" s="160"/>
      <c r="C3909" s="160"/>
    </row>
    <row r="3910" spans="1:3" x14ac:dyDescent="0.25">
      <c r="A3910" s="155"/>
      <c r="B3910" s="160"/>
      <c r="C3910" s="160"/>
    </row>
    <row r="3911" spans="1:3" x14ac:dyDescent="0.25">
      <c r="A3911" s="155"/>
      <c r="B3911" s="160"/>
      <c r="C3911" s="160"/>
    </row>
    <row r="3912" spans="1:3" x14ac:dyDescent="0.25">
      <c r="A3912" s="155"/>
      <c r="B3912" s="160"/>
      <c r="C3912" s="160"/>
    </row>
    <row r="3913" spans="1:3" x14ac:dyDescent="0.25">
      <c r="A3913" s="155"/>
      <c r="B3913" s="160"/>
      <c r="C3913" s="160"/>
    </row>
    <row r="3914" spans="1:3" x14ac:dyDescent="0.25">
      <c r="A3914" s="155"/>
      <c r="B3914" s="160"/>
      <c r="C3914" s="160"/>
    </row>
    <row r="3915" spans="1:3" x14ac:dyDescent="0.25">
      <c r="A3915" s="155"/>
      <c r="B3915" s="160"/>
      <c r="C3915" s="160"/>
    </row>
    <row r="3916" spans="1:3" x14ac:dyDescent="0.25">
      <c r="A3916" s="155"/>
      <c r="B3916" s="160"/>
      <c r="C3916" s="160"/>
    </row>
    <row r="3917" spans="1:3" x14ac:dyDescent="0.25">
      <c r="A3917" s="155"/>
      <c r="B3917" s="160"/>
      <c r="C3917" s="160"/>
    </row>
    <row r="3918" spans="1:3" x14ac:dyDescent="0.25">
      <c r="A3918" s="155"/>
      <c r="B3918" s="160"/>
      <c r="C3918" s="160"/>
    </row>
    <row r="3919" spans="1:3" x14ac:dyDescent="0.25">
      <c r="A3919" s="155"/>
      <c r="B3919" s="160"/>
      <c r="C3919" s="160"/>
    </row>
    <row r="3920" spans="1:3" x14ac:dyDescent="0.25">
      <c r="A3920" s="155"/>
      <c r="B3920" s="160"/>
      <c r="C3920" s="160"/>
    </row>
    <row r="3921" spans="1:3" x14ac:dyDescent="0.25">
      <c r="A3921" s="155"/>
      <c r="B3921" s="160"/>
      <c r="C3921" s="160"/>
    </row>
    <row r="3922" spans="1:3" x14ac:dyDescent="0.25">
      <c r="A3922" s="155"/>
      <c r="B3922" s="160"/>
      <c r="C3922" s="160"/>
    </row>
    <row r="3923" spans="1:3" x14ac:dyDescent="0.25">
      <c r="A3923" s="155"/>
      <c r="B3923" s="160"/>
      <c r="C3923" s="160"/>
    </row>
    <row r="3924" spans="1:3" x14ac:dyDescent="0.25">
      <c r="A3924" s="155"/>
      <c r="B3924" s="160"/>
      <c r="C3924" s="160"/>
    </row>
    <row r="3925" spans="1:3" x14ac:dyDescent="0.25">
      <c r="A3925" s="155"/>
      <c r="B3925" s="160"/>
      <c r="C3925" s="160"/>
    </row>
    <row r="3926" spans="1:3" x14ac:dyDescent="0.25">
      <c r="A3926" s="155"/>
      <c r="B3926" s="160"/>
      <c r="C3926" s="160"/>
    </row>
    <row r="3927" spans="1:3" x14ac:dyDescent="0.25">
      <c r="A3927" s="155"/>
      <c r="B3927" s="160"/>
      <c r="C3927" s="160"/>
    </row>
    <row r="3928" spans="1:3" x14ac:dyDescent="0.25">
      <c r="A3928" s="155"/>
      <c r="B3928" s="160"/>
      <c r="C3928" s="160"/>
    </row>
    <row r="3929" spans="1:3" x14ac:dyDescent="0.25">
      <c r="A3929" s="155"/>
      <c r="B3929" s="160"/>
      <c r="C3929" s="160"/>
    </row>
    <row r="3930" spans="1:3" x14ac:dyDescent="0.25">
      <c r="A3930" s="155"/>
      <c r="B3930" s="160"/>
      <c r="C3930" s="160"/>
    </row>
    <row r="3931" spans="1:3" x14ac:dyDescent="0.25">
      <c r="A3931" s="155"/>
      <c r="B3931" s="160"/>
      <c r="C3931" s="160"/>
    </row>
    <row r="3932" spans="1:3" x14ac:dyDescent="0.25">
      <c r="A3932" s="155"/>
      <c r="B3932" s="160"/>
      <c r="C3932" s="160"/>
    </row>
    <row r="3933" spans="1:3" x14ac:dyDescent="0.25">
      <c r="A3933" s="155"/>
      <c r="B3933" s="160"/>
      <c r="C3933" s="160"/>
    </row>
    <row r="3934" spans="1:3" x14ac:dyDescent="0.25">
      <c r="A3934" s="155"/>
      <c r="B3934" s="160"/>
      <c r="C3934" s="160"/>
    </row>
    <row r="3935" spans="1:3" x14ac:dyDescent="0.25">
      <c r="A3935" s="155"/>
      <c r="B3935" s="160"/>
      <c r="C3935" s="160"/>
    </row>
    <row r="3936" spans="1:3" x14ac:dyDescent="0.25">
      <c r="A3936" s="155"/>
      <c r="B3936" s="160"/>
      <c r="C3936" s="160"/>
    </row>
    <row r="3937" spans="1:3" x14ac:dyDescent="0.25">
      <c r="A3937" s="155"/>
      <c r="B3937" s="160"/>
      <c r="C3937" s="160"/>
    </row>
    <row r="3938" spans="1:3" x14ac:dyDescent="0.25">
      <c r="A3938" s="155"/>
      <c r="B3938" s="160"/>
      <c r="C3938" s="160"/>
    </row>
    <row r="3939" spans="1:3" x14ac:dyDescent="0.25">
      <c r="A3939" s="155"/>
      <c r="B3939" s="160"/>
      <c r="C3939" s="160"/>
    </row>
    <row r="3940" spans="1:3" x14ac:dyDescent="0.25">
      <c r="A3940" s="155"/>
      <c r="B3940" s="160"/>
      <c r="C3940" s="160"/>
    </row>
    <row r="3941" spans="1:3" x14ac:dyDescent="0.25">
      <c r="A3941" s="155"/>
      <c r="B3941" s="160"/>
      <c r="C3941" s="160"/>
    </row>
    <row r="3942" spans="1:3" x14ac:dyDescent="0.25">
      <c r="A3942" s="155"/>
      <c r="B3942" s="160"/>
      <c r="C3942" s="160"/>
    </row>
    <row r="3943" spans="1:3" x14ac:dyDescent="0.25">
      <c r="A3943" s="155"/>
      <c r="B3943" s="160"/>
      <c r="C3943" s="160"/>
    </row>
    <row r="3944" spans="1:3" x14ac:dyDescent="0.25">
      <c r="A3944" s="155"/>
      <c r="B3944" s="160"/>
      <c r="C3944" s="160"/>
    </row>
    <row r="3945" spans="1:3" x14ac:dyDescent="0.25">
      <c r="A3945" s="155"/>
      <c r="B3945" s="160"/>
      <c r="C3945" s="160"/>
    </row>
    <row r="3946" spans="1:3" x14ac:dyDescent="0.25">
      <c r="A3946" s="155"/>
      <c r="B3946" s="160"/>
      <c r="C3946" s="160"/>
    </row>
    <row r="3947" spans="1:3" x14ac:dyDescent="0.25">
      <c r="A3947" s="155"/>
      <c r="B3947" s="160"/>
      <c r="C3947" s="160"/>
    </row>
    <row r="3948" spans="1:3" x14ac:dyDescent="0.25">
      <c r="A3948" s="155"/>
      <c r="B3948" s="160"/>
      <c r="C3948" s="160"/>
    </row>
    <row r="3949" spans="1:3" x14ac:dyDescent="0.25">
      <c r="A3949" s="155"/>
      <c r="B3949" s="160"/>
      <c r="C3949" s="160"/>
    </row>
    <row r="3950" spans="1:3" x14ac:dyDescent="0.25">
      <c r="A3950" s="155"/>
      <c r="B3950" s="160"/>
      <c r="C3950" s="160"/>
    </row>
    <row r="3951" spans="1:3" x14ac:dyDescent="0.25">
      <c r="A3951" s="155"/>
      <c r="B3951" s="160"/>
      <c r="C3951" s="160"/>
    </row>
    <row r="3952" spans="1:3" x14ac:dyDescent="0.25">
      <c r="A3952" s="155"/>
      <c r="B3952" s="160"/>
      <c r="C3952" s="160"/>
    </row>
    <row r="3953" spans="1:3" x14ac:dyDescent="0.25">
      <c r="A3953" s="155"/>
      <c r="B3953" s="160"/>
      <c r="C3953" s="160"/>
    </row>
    <row r="3954" spans="1:3" x14ac:dyDescent="0.25">
      <c r="A3954" s="155"/>
      <c r="B3954" s="160"/>
      <c r="C3954" s="160"/>
    </row>
    <row r="3955" spans="1:3" x14ac:dyDescent="0.25">
      <c r="A3955" s="155"/>
      <c r="B3955" s="160"/>
      <c r="C3955" s="160"/>
    </row>
    <row r="3956" spans="1:3" x14ac:dyDescent="0.25">
      <c r="A3956" s="155"/>
      <c r="B3956" s="160"/>
      <c r="C3956" s="160"/>
    </row>
    <row r="3957" spans="1:3" x14ac:dyDescent="0.25">
      <c r="A3957" s="155"/>
      <c r="B3957" s="160"/>
      <c r="C3957" s="160"/>
    </row>
    <row r="3958" spans="1:3" x14ac:dyDescent="0.25">
      <c r="A3958" s="155"/>
      <c r="B3958" s="160"/>
      <c r="C3958" s="160"/>
    </row>
    <row r="3959" spans="1:3" x14ac:dyDescent="0.25">
      <c r="A3959" s="155"/>
      <c r="B3959" s="160"/>
      <c r="C3959" s="160"/>
    </row>
    <row r="3960" spans="1:3" x14ac:dyDescent="0.25">
      <c r="A3960" s="155"/>
      <c r="B3960" s="160"/>
      <c r="C3960" s="160"/>
    </row>
    <row r="3961" spans="1:3" x14ac:dyDescent="0.25">
      <c r="A3961" s="155"/>
      <c r="B3961" s="160"/>
      <c r="C3961" s="160"/>
    </row>
    <row r="3962" spans="1:3" x14ac:dyDescent="0.25">
      <c r="A3962" s="155"/>
      <c r="B3962" s="160"/>
      <c r="C3962" s="160"/>
    </row>
    <row r="3963" spans="1:3" x14ac:dyDescent="0.25">
      <c r="A3963" s="155"/>
      <c r="B3963" s="160"/>
      <c r="C3963" s="160"/>
    </row>
    <row r="3964" spans="1:3" x14ac:dyDescent="0.25">
      <c r="A3964" s="155"/>
      <c r="B3964" s="160"/>
      <c r="C3964" s="160"/>
    </row>
    <row r="3965" spans="1:3" x14ac:dyDescent="0.25">
      <c r="A3965" s="155"/>
      <c r="B3965" s="160"/>
      <c r="C3965" s="160"/>
    </row>
    <row r="3966" spans="1:3" x14ac:dyDescent="0.25">
      <c r="A3966" s="155"/>
      <c r="B3966" s="160"/>
      <c r="C3966" s="160"/>
    </row>
    <row r="3967" spans="1:3" x14ac:dyDescent="0.25">
      <c r="A3967" s="155"/>
      <c r="B3967" s="160"/>
      <c r="C3967" s="160"/>
    </row>
    <row r="3968" spans="1:3" x14ac:dyDescent="0.25">
      <c r="A3968" s="155"/>
      <c r="B3968" s="160"/>
      <c r="C3968" s="160"/>
    </row>
    <row r="3969" spans="1:3" x14ac:dyDescent="0.25">
      <c r="A3969" s="155"/>
      <c r="B3969" s="160"/>
      <c r="C3969" s="160"/>
    </row>
    <row r="3970" spans="1:3" x14ac:dyDescent="0.25">
      <c r="A3970" s="155"/>
      <c r="B3970" s="160"/>
      <c r="C3970" s="160"/>
    </row>
    <row r="3971" spans="1:3" x14ac:dyDescent="0.25">
      <c r="A3971" s="155"/>
      <c r="B3971" s="160"/>
      <c r="C3971" s="160"/>
    </row>
    <row r="3972" spans="1:3" x14ac:dyDescent="0.25">
      <c r="A3972" s="155"/>
      <c r="B3972" s="160"/>
      <c r="C3972" s="160"/>
    </row>
    <row r="3973" spans="1:3" x14ac:dyDescent="0.25">
      <c r="A3973" s="155"/>
      <c r="B3973" s="160"/>
      <c r="C3973" s="160"/>
    </row>
    <row r="3974" spans="1:3" x14ac:dyDescent="0.25">
      <c r="A3974" s="155"/>
      <c r="B3974" s="160"/>
      <c r="C3974" s="160"/>
    </row>
    <row r="3975" spans="1:3" x14ac:dyDescent="0.25">
      <c r="A3975" s="155"/>
      <c r="B3975" s="160"/>
      <c r="C3975" s="160"/>
    </row>
    <row r="3976" spans="1:3" x14ac:dyDescent="0.25">
      <c r="A3976" s="155"/>
      <c r="B3976" s="160"/>
      <c r="C3976" s="160"/>
    </row>
    <row r="3977" spans="1:3" x14ac:dyDescent="0.25">
      <c r="A3977" s="155"/>
      <c r="B3977" s="160"/>
      <c r="C3977" s="160"/>
    </row>
    <row r="3978" spans="1:3" x14ac:dyDescent="0.25">
      <c r="A3978" s="155"/>
      <c r="B3978" s="160"/>
      <c r="C3978" s="160"/>
    </row>
    <row r="3979" spans="1:3" x14ac:dyDescent="0.25">
      <c r="A3979" s="155"/>
      <c r="B3979" s="160"/>
      <c r="C3979" s="160"/>
    </row>
    <row r="3980" spans="1:3" x14ac:dyDescent="0.25">
      <c r="A3980" s="155"/>
      <c r="B3980" s="160"/>
      <c r="C3980" s="160"/>
    </row>
    <row r="3981" spans="1:3" x14ac:dyDescent="0.25">
      <c r="A3981" s="155"/>
      <c r="B3981" s="160"/>
      <c r="C3981" s="160"/>
    </row>
    <row r="3982" spans="1:3" x14ac:dyDescent="0.25">
      <c r="A3982" s="155"/>
      <c r="B3982" s="160"/>
      <c r="C3982" s="160"/>
    </row>
    <row r="3983" spans="1:3" x14ac:dyDescent="0.25">
      <c r="A3983" s="155"/>
      <c r="B3983" s="160"/>
      <c r="C3983" s="160"/>
    </row>
    <row r="3984" spans="1:3" x14ac:dyDescent="0.25">
      <c r="A3984" s="155"/>
      <c r="B3984" s="160"/>
      <c r="C3984" s="160"/>
    </row>
    <row r="3985" spans="1:3" x14ac:dyDescent="0.25">
      <c r="A3985" s="155"/>
      <c r="B3985" s="160"/>
      <c r="C3985" s="160"/>
    </row>
    <row r="3986" spans="1:3" x14ac:dyDescent="0.25">
      <c r="A3986" s="155"/>
      <c r="B3986" s="160"/>
      <c r="C3986" s="160"/>
    </row>
    <row r="3987" spans="1:3" x14ac:dyDescent="0.25">
      <c r="A3987" s="155"/>
      <c r="B3987" s="160"/>
      <c r="C3987" s="160"/>
    </row>
    <row r="3988" spans="1:3" x14ac:dyDescent="0.25">
      <c r="A3988" s="155"/>
      <c r="B3988" s="160"/>
      <c r="C3988" s="160"/>
    </row>
    <row r="3989" spans="1:3" x14ac:dyDescent="0.25">
      <c r="A3989" s="155"/>
      <c r="B3989" s="160"/>
      <c r="C3989" s="160"/>
    </row>
    <row r="3990" spans="1:3" x14ac:dyDescent="0.25">
      <c r="A3990" s="155"/>
      <c r="B3990" s="160"/>
      <c r="C3990" s="160"/>
    </row>
    <row r="3991" spans="1:3" x14ac:dyDescent="0.25">
      <c r="A3991" s="155"/>
      <c r="B3991" s="160"/>
      <c r="C3991" s="160"/>
    </row>
    <row r="3992" spans="1:3" x14ac:dyDescent="0.25">
      <c r="A3992" s="155"/>
      <c r="B3992" s="160"/>
      <c r="C3992" s="160"/>
    </row>
    <row r="3993" spans="1:3" x14ac:dyDescent="0.25">
      <c r="A3993" s="155"/>
      <c r="B3993" s="160"/>
      <c r="C3993" s="160"/>
    </row>
    <row r="3994" spans="1:3" x14ac:dyDescent="0.25">
      <c r="A3994" s="155"/>
      <c r="B3994" s="160"/>
      <c r="C3994" s="160"/>
    </row>
    <row r="3995" spans="1:3" x14ac:dyDescent="0.25">
      <c r="A3995" s="155"/>
      <c r="B3995" s="160"/>
      <c r="C3995" s="160"/>
    </row>
    <row r="3996" spans="1:3" x14ac:dyDescent="0.25">
      <c r="A3996" s="155"/>
      <c r="B3996" s="160"/>
      <c r="C3996" s="160"/>
    </row>
    <row r="3997" spans="1:3" x14ac:dyDescent="0.25">
      <c r="A3997" s="155"/>
      <c r="B3997" s="160"/>
      <c r="C3997" s="160"/>
    </row>
    <row r="3998" spans="1:3" x14ac:dyDescent="0.25">
      <c r="A3998" s="155"/>
      <c r="B3998" s="160"/>
      <c r="C3998" s="160"/>
    </row>
    <row r="3999" spans="1:3" x14ac:dyDescent="0.25">
      <c r="A3999" s="155"/>
      <c r="B3999" s="160"/>
      <c r="C3999" s="160"/>
    </row>
    <row r="4000" spans="1:3" x14ac:dyDescent="0.25">
      <c r="A4000" s="155"/>
      <c r="B4000" s="160"/>
      <c r="C4000" s="160"/>
    </row>
    <row r="4001" spans="1:3" x14ac:dyDescent="0.25">
      <c r="A4001" s="155"/>
      <c r="B4001" s="160"/>
      <c r="C4001" s="160"/>
    </row>
    <row r="4002" spans="1:3" x14ac:dyDescent="0.25">
      <c r="A4002" s="155"/>
      <c r="B4002" s="160"/>
      <c r="C4002" s="160"/>
    </row>
    <row r="4003" spans="1:3" x14ac:dyDescent="0.25">
      <c r="A4003" s="155"/>
      <c r="B4003" s="160"/>
      <c r="C4003" s="160"/>
    </row>
    <row r="4004" spans="1:3" x14ac:dyDescent="0.25">
      <c r="A4004" s="155"/>
      <c r="B4004" s="160"/>
      <c r="C4004" s="160"/>
    </row>
    <row r="4005" spans="1:3" x14ac:dyDescent="0.25">
      <c r="A4005" s="155"/>
      <c r="B4005" s="160"/>
      <c r="C4005" s="160"/>
    </row>
    <row r="4006" spans="1:3" x14ac:dyDescent="0.25">
      <c r="A4006" s="155"/>
      <c r="B4006" s="160"/>
      <c r="C4006" s="160"/>
    </row>
    <row r="4007" spans="1:3" x14ac:dyDescent="0.25">
      <c r="A4007" s="155"/>
      <c r="B4007" s="160"/>
      <c r="C4007" s="160"/>
    </row>
    <row r="4008" spans="1:3" x14ac:dyDescent="0.25">
      <c r="A4008" s="155"/>
      <c r="B4008" s="160"/>
      <c r="C4008" s="160"/>
    </row>
    <row r="4009" spans="1:3" x14ac:dyDescent="0.25">
      <c r="A4009" s="155"/>
      <c r="B4009" s="160"/>
      <c r="C4009" s="160"/>
    </row>
    <row r="4010" spans="1:3" x14ac:dyDescent="0.25">
      <c r="A4010" s="155"/>
      <c r="B4010" s="160"/>
      <c r="C4010" s="160"/>
    </row>
    <row r="4011" spans="1:3" x14ac:dyDescent="0.25">
      <c r="A4011" s="155"/>
      <c r="B4011" s="160"/>
      <c r="C4011" s="160"/>
    </row>
    <row r="4012" spans="1:3" x14ac:dyDescent="0.25">
      <c r="A4012" s="155"/>
      <c r="B4012" s="160"/>
      <c r="C4012" s="160"/>
    </row>
    <row r="4013" spans="1:3" x14ac:dyDescent="0.25">
      <c r="A4013" s="155"/>
      <c r="B4013" s="160"/>
      <c r="C4013" s="160"/>
    </row>
    <row r="4014" spans="1:3" x14ac:dyDescent="0.25">
      <c r="A4014" s="155"/>
      <c r="B4014" s="160"/>
      <c r="C4014" s="160"/>
    </row>
    <row r="4015" spans="1:3" x14ac:dyDescent="0.25">
      <c r="A4015" s="155"/>
      <c r="B4015" s="160"/>
      <c r="C4015" s="160"/>
    </row>
    <row r="4016" spans="1:3" x14ac:dyDescent="0.25">
      <c r="A4016" s="155"/>
      <c r="B4016" s="160"/>
      <c r="C4016" s="160"/>
    </row>
    <row r="4017" spans="1:3" x14ac:dyDescent="0.25">
      <c r="A4017" s="155"/>
      <c r="B4017" s="160"/>
      <c r="C4017" s="160"/>
    </row>
    <row r="4018" spans="1:3" x14ac:dyDescent="0.25">
      <c r="A4018" s="155"/>
      <c r="B4018" s="160"/>
      <c r="C4018" s="160"/>
    </row>
    <row r="4019" spans="1:3" x14ac:dyDescent="0.25">
      <c r="A4019" s="155"/>
      <c r="B4019" s="160"/>
      <c r="C4019" s="160"/>
    </row>
    <row r="4020" spans="1:3" x14ac:dyDescent="0.25">
      <c r="A4020" s="155"/>
      <c r="B4020" s="160"/>
      <c r="C4020" s="160"/>
    </row>
    <row r="4021" spans="1:3" x14ac:dyDescent="0.25">
      <c r="A4021" s="155"/>
      <c r="B4021" s="160"/>
      <c r="C4021" s="160"/>
    </row>
    <row r="4022" spans="1:3" x14ac:dyDescent="0.25">
      <c r="A4022" s="155"/>
      <c r="B4022" s="160"/>
      <c r="C4022" s="160"/>
    </row>
    <row r="4023" spans="1:3" x14ac:dyDescent="0.25">
      <c r="A4023" s="155"/>
      <c r="B4023" s="160"/>
      <c r="C4023" s="160"/>
    </row>
    <row r="4024" spans="1:3" x14ac:dyDescent="0.25">
      <c r="A4024" s="155"/>
      <c r="B4024" s="160"/>
      <c r="C4024" s="160"/>
    </row>
    <row r="4025" spans="1:3" x14ac:dyDescent="0.25">
      <c r="A4025" s="155"/>
      <c r="B4025" s="160"/>
      <c r="C4025" s="160"/>
    </row>
    <row r="4026" spans="1:3" x14ac:dyDescent="0.25">
      <c r="A4026" s="155"/>
      <c r="B4026" s="160"/>
      <c r="C4026" s="160"/>
    </row>
    <row r="4027" spans="1:3" x14ac:dyDescent="0.25">
      <c r="A4027" s="155"/>
      <c r="B4027" s="160"/>
      <c r="C4027" s="160"/>
    </row>
    <row r="4028" spans="1:3" x14ac:dyDescent="0.25">
      <c r="A4028" s="155"/>
      <c r="B4028" s="160"/>
      <c r="C4028" s="160"/>
    </row>
    <row r="4029" spans="1:3" x14ac:dyDescent="0.25">
      <c r="A4029" s="155"/>
      <c r="B4029" s="160"/>
      <c r="C4029" s="160"/>
    </row>
    <row r="4030" spans="1:3" x14ac:dyDescent="0.25">
      <c r="A4030" s="155"/>
      <c r="B4030" s="160"/>
      <c r="C4030" s="160"/>
    </row>
    <row r="4031" spans="1:3" x14ac:dyDescent="0.25">
      <c r="A4031" s="155"/>
      <c r="B4031" s="160"/>
      <c r="C4031" s="160"/>
    </row>
    <row r="4032" spans="1:3" x14ac:dyDescent="0.25">
      <c r="A4032" s="155"/>
      <c r="B4032" s="160"/>
      <c r="C4032" s="160"/>
    </row>
    <row r="4033" spans="1:3" x14ac:dyDescent="0.25">
      <c r="A4033" s="155"/>
      <c r="B4033" s="160"/>
      <c r="C4033" s="160"/>
    </row>
    <row r="4034" spans="1:3" x14ac:dyDescent="0.25">
      <c r="A4034" s="155"/>
      <c r="B4034" s="160"/>
      <c r="C4034" s="160"/>
    </row>
    <row r="4035" spans="1:3" x14ac:dyDescent="0.25">
      <c r="A4035" s="155"/>
      <c r="B4035" s="160"/>
      <c r="C4035" s="160"/>
    </row>
    <row r="4036" spans="1:3" x14ac:dyDescent="0.25">
      <c r="A4036" s="155"/>
      <c r="B4036" s="160"/>
      <c r="C4036" s="160"/>
    </row>
    <row r="4037" spans="1:3" x14ac:dyDescent="0.25">
      <c r="A4037" s="155"/>
      <c r="B4037" s="160"/>
      <c r="C4037" s="160"/>
    </row>
    <row r="4038" spans="1:3" x14ac:dyDescent="0.25">
      <c r="A4038" s="155"/>
      <c r="B4038" s="160"/>
      <c r="C4038" s="160"/>
    </row>
    <row r="4039" spans="1:3" x14ac:dyDescent="0.25">
      <c r="A4039" s="155"/>
      <c r="B4039" s="160"/>
      <c r="C4039" s="160"/>
    </row>
    <row r="4040" spans="1:3" x14ac:dyDescent="0.25">
      <c r="A4040" s="155"/>
      <c r="B4040" s="160"/>
      <c r="C4040" s="160"/>
    </row>
    <row r="4041" spans="1:3" x14ac:dyDescent="0.25">
      <c r="A4041" s="155"/>
      <c r="B4041" s="160"/>
      <c r="C4041" s="160"/>
    </row>
    <row r="4042" spans="1:3" x14ac:dyDescent="0.25">
      <c r="A4042" s="155"/>
      <c r="B4042" s="160"/>
      <c r="C4042" s="160"/>
    </row>
    <row r="4043" spans="1:3" x14ac:dyDescent="0.25">
      <c r="A4043" s="155"/>
      <c r="B4043" s="160"/>
      <c r="C4043" s="160"/>
    </row>
    <row r="4044" spans="1:3" x14ac:dyDescent="0.25">
      <c r="A4044" s="155"/>
      <c r="B4044" s="160"/>
      <c r="C4044" s="160"/>
    </row>
    <row r="4045" spans="1:3" x14ac:dyDescent="0.25">
      <c r="A4045" s="155"/>
      <c r="B4045" s="160"/>
      <c r="C4045" s="160"/>
    </row>
    <row r="4046" spans="1:3" x14ac:dyDescent="0.25">
      <c r="A4046" s="155"/>
      <c r="B4046" s="160"/>
      <c r="C4046" s="160"/>
    </row>
    <row r="4047" spans="1:3" x14ac:dyDescent="0.25">
      <c r="A4047" s="155"/>
      <c r="B4047" s="160"/>
      <c r="C4047" s="160"/>
    </row>
    <row r="4048" spans="1:3" x14ac:dyDescent="0.25">
      <c r="A4048" s="155"/>
      <c r="B4048" s="160"/>
      <c r="C4048" s="160"/>
    </row>
    <row r="4049" spans="1:3" x14ac:dyDescent="0.25">
      <c r="A4049" s="155"/>
      <c r="B4049" s="160"/>
      <c r="C4049" s="160"/>
    </row>
    <row r="4050" spans="1:3" x14ac:dyDescent="0.25">
      <c r="A4050" s="155"/>
      <c r="B4050" s="160"/>
      <c r="C4050" s="160"/>
    </row>
    <row r="4051" spans="1:3" x14ac:dyDescent="0.25">
      <c r="A4051" s="155"/>
      <c r="B4051" s="160"/>
      <c r="C4051" s="160"/>
    </row>
    <row r="4052" spans="1:3" x14ac:dyDescent="0.25">
      <c r="A4052" s="155"/>
      <c r="B4052" s="160"/>
      <c r="C4052" s="160"/>
    </row>
    <row r="4053" spans="1:3" x14ac:dyDescent="0.25">
      <c r="A4053" s="155"/>
      <c r="B4053" s="160"/>
      <c r="C4053" s="160"/>
    </row>
    <row r="4054" spans="1:3" x14ac:dyDescent="0.25">
      <c r="A4054" s="155"/>
      <c r="B4054" s="160"/>
      <c r="C4054" s="160"/>
    </row>
    <row r="4055" spans="1:3" x14ac:dyDescent="0.25">
      <c r="A4055" s="155"/>
      <c r="B4055" s="160"/>
      <c r="C4055" s="160"/>
    </row>
    <row r="4056" spans="1:3" x14ac:dyDescent="0.25">
      <c r="A4056" s="155"/>
      <c r="B4056" s="160"/>
      <c r="C4056" s="160"/>
    </row>
    <row r="4057" spans="1:3" x14ac:dyDescent="0.25">
      <c r="A4057" s="155"/>
      <c r="B4057" s="160"/>
      <c r="C4057" s="160"/>
    </row>
    <row r="4058" spans="1:3" x14ac:dyDescent="0.25">
      <c r="A4058" s="155"/>
      <c r="B4058" s="160"/>
      <c r="C4058" s="160"/>
    </row>
    <row r="4059" spans="1:3" x14ac:dyDescent="0.25">
      <c r="A4059" s="155"/>
      <c r="B4059" s="160"/>
      <c r="C4059" s="160"/>
    </row>
    <row r="4060" spans="1:3" x14ac:dyDescent="0.25">
      <c r="A4060" s="155"/>
      <c r="B4060" s="160"/>
      <c r="C4060" s="160"/>
    </row>
    <row r="4061" spans="1:3" x14ac:dyDescent="0.25">
      <c r="A4061" s="155"/>
      <c r="B4061" s="160"/>
      <c r="C4061" s="160"/>
    </row>
    <row r="4062" spans="1:3" x14ac:dyDescent="0.25">
      <c r="A4062" s="155"/>
      <c r="B4062" s="160"/>
      <c r="C4062" s="160"/>
    </row>
    <row r="4063" spans="1:3" x14ac:dyDescent="0.25">
      <c r="A4063" s="155"/>
      <c r="B4063" s="160"/>
      <c r="C4063" s="160"/>
    </row>
    <row r="4064" spans="1:3" x14ac:dyDescent="0.25">
      <c r="A4064" s="155"/>
      <c r="B4064" s="160"/>
      <c r="C4064" s="160"/>
    </row>
    <row r="4065" spans="1:3" x14ac:dyDescent="0.25">
      <c r="A4065" s="155"/>
      <c r="B4065" s="160"/>
      <c r="C4065" s="160"/>
    </row>
    <row r="4066" spans="1:3" x14ac:dyDescent="0.25">
      <c r="A4066" s="155"/>
      <c r="B4066" s="160"/>
      <c r="C4066" s="160"/>
    </row>
    <row r="4067" spans="1:3" x14ac:dyDescent="0.25">
      <c r="A4067" s="155"/>
      <c r="B4067" s="160"/>
      <c r="C4067" s="160"/>
    </row>
    <row r="4068" spans="1:3" x14ac:dyDescent="0.25">
      <c r="A4068" s="155"/>
      <c r="B4068" s="160"/>
      <c r="C4068" s="160"/>
    </row>
    <row r="4069" spans="1:3" x14ac:dyDescent="0.25">
      <c r="A4069" s="155"/>
      <c r="B4069" s="160"/>
      <c r="C4069" s="160"/>
    </row>
    <row r="4070" spans="1:3" x14ac:dyDescent="0.25">
      <c r="A4070" s="155"/>
      <c r="B4070" s="160"/>
      <c r="C4070" s="160"/>
    </row>
    <row r="4071" spans="1:3" x14ac:dyDescent="0.25">
      <c r="A4071" s="155"/>
      <c r="B4071" s="160"/>
      <c r="C4071" s="160"/>
    </row>
    <row r="4072" spans="1:3" x14ac:dyDescent="0.25">
      <c r="A4072" s="155"/>
      <c r="B4072" s="160"/>
      <c r="C4072" s="160"/>
    </row>
    <row r="4073" spans="1:3" x14ac:dyDescent="0.25">
      <c r="A4073" s="155"/>
      <c r="B4073" s="160"/>
      <c r="C4073" s="160"/>
    </row>
    <row r="4074" spans="1:3" x14ac:dyDescent="0.25">
      <c r="A4074" s="155"/>
      <c r="B4074" s="160"/>
      <c r="C4074" s="160"/>
    </row>
    <row r="4075" spans="1:3" x14ac:dyDescent="0.25">
      <c r="A4075" s="155"/>
      <c r="B4075" s="160"/>
      <c r="C4075" s="160"/>
    </row>
    <row r="4076" spans="1:3" x14ac:dyDescent="0.25">
      <c r="A4076" s="155"/>
      <c r="B4076" s="160"/>
      <c r="C4076" s="160"/>
    </row>
    <row r="4077" spans="1:3" x14ac:dyDescent="0.25">
      <c r="A4077" s="155"/>
      <c r="B4077" s="160"/>
      <c r="C4077" s="160"/>
    </row>
    <row r="4078" spans="1:3" x14ac:dyDescent="0.25">
      <c r="A4078" s="155"/>
      <c r="B4078" s="160"/>
      <c r="C4078" s="160"/>
    </row>
    <row r="4079" spans="1:3" x14ac:dyDescent="0.25">
      <c r="A4079" s="155"/>
      <c r="B4079" s="160"/>
      <c r="C4079" s="160"/>
    </row>
    <row r="4080" spans="1:3" x14ac:dyDescent="0.25">
      <c r="A4080" s="155"/>
      <c r="B4080" s="160"/>
      <c r="C4080" s="160"/>
    </row>
    <row r="4081" spans="1:3" x14ac:dyDescent="0.25">
      <c r="A4081" s="155"/>
      <c r="B4081" s="160"/>
      <c r="C4081" s="160"/>
    </row>
    <row r="4082" spans="1:3" x14ac:dyDescent="0.25">
      <c r="A4082" s="155"/>
      <c r="B4082" s="160"/>
      <c r="C4082" s="160"/>
    </row>
    <row r="4083" spans="1:3" x14ac:dyDescent="0.25">
      <c r="A4083" s="155"/>
      <c r="B4083" s="160"/>
      <c r="C4083" s="160"/>
    </row>
    <row r="4084" spans="1:3" x14ac:dyDescent="0.25">
      <c r="A4084" s="155"/>
      <c r="B4084" s="160"/>
      <c r="C4084" s="160"/>
    </row>
    <row r="4085" spans="1:3" x14ac:dyDescent="0.25">
      <c r="A4085" s="155"/>
      <c r="B4085" s="160"/>
      <c r="C4085" s="160"/>
    </row>
    <row r="4086" spans="1:3" x14ac:dyDescent="0.25">
      <c r="A4086" s="155"/>
      <c r="B4086" s="160"/>
      <c r="C4086" s="160"/>
    </row>
    <row r="4087" spans="1:3" x14ac:dyDescent="0.25">
      <c r="A4087" s="155"/>
      <c r="B4087" s="160"/>
      <c r="C4087" s="160"/>
    </row>
    <row r="4088" spans="1:3" x14ac:dyDescent="0.25">
      <c r="A4088" s="155"/>
      <c r="B4088" s="160"/>
      <c r="C4088" s="160"/>
    </row>
    <row r="4089" spans="1:3" x14ac:dyDescent="0.25">
      <c r="A4089" s="155"/>
      <c r="B4089" s="160"/>
      <c r="C4089" s="160"/>
    </row>
    <row r="4090" spans="1:3" x14ac:dyDescent="0.25">
      <c r="A4090" s="155"/>
      <c r="B4090" s="160"/>
      <c r="C4090" s="160"/>
    </row>
    <row r="4091" spans="1:3" x14ac:dyDescent="0.25">
      <c r="A4091" s="155"/>
      <c r="B4091" s="160"/>
      <c r="C4091" s="160"/>
    </row>
    <row r="4092" spans="1:3" x14ac:dyDescent="0.25">
      <c r="A4092" s="155"/>
      <c r="B4092" s="160"/>
      <c r="C4092" s="160"/>
    </row>
    <row r="4093" spans="1:3" x14ac:dyDescent="0.25">
      <c r="A4093" s="155"/>
      <c r="B4093" s="160"/>
      <c r="C4093" s="160"/>
    </row>
    <row r="4094" spans="1:3" x14ac:dyDescent="0.25">
      <c r="A4094" s="155"/>
      <c r="B4094" s="160"/>
      <c r="C4094" s="160"/>
    </row>
    <row r="4095" spans="1:3" x14ac:dyDescent="0.25">
      <c r="A4095" s="155"/>
      <c r="B4095" s="160"/>
      <c r="C4095" s="160"/>
    </row>
    <row r="4096" spans="1:3" x14ac:dyDescent="0.25">
      <c r="A4096" s="155"/>
      <c r="B4096" s="160"/>
      <c r="C4096" s="160"/>
    </row>
    <row r="4097" spans="1:3" x14ac:dyDescent="0.25">
      <c r="A4097" s="155"/>
      <c r="B4097" s="160"/>
      <c r="C4097" s="160"/>
    </row>
    <row r="4098" spans="1:3" x14ac:dyDescent="0.25">
      <c r="A4098" s="155"/>
      <c r="B4098" s="160"/>
      <c r="C4098" s="160"/>
    </row>
    <row r="4099" spans="1:3" x14ac:dyDescent="0.25">
      <c r="A4099" s="155"/>
      <c r="B4099" s="160"/>
      <c r="C4099" s="160"/>
    </row>
    <row r="4100" spans="1:3" x14ac:dyDescent="0.25">
      <c r="A4100" s="155"/>
      <c r="B4100" s="160"/>
      <c r="C4100" s="160"/>
    </row>
    <row r="4101" spans="1:3" x14ac:dyDescent="0.25">
      <c r="A4101" s="155"/>
      <c r="B4101" s="160"/>
      <c r="C4101" s="160"/>
    </row>
    <row r="4102" spans="1:3" x14ac:dyDescent="0.25">
      <c r="A4102" s="155"/>
      <c r="B4102" s="160"/>
      <c r="C4102" s="160"/>
    </row>
    <row r="4103" spans="1:3" x14ac:dyDescent="0.25">
      <c r="A4103" s="155"/>
      <c r="B4103" s="160"/>
      <c r="C4103" s="160"/>
    </row>
    <row r="4104" spans="1:3" x14ac:dyDescent="0.25">
      <c r="A4104" s="155"/>
      <c r="B4104" s="160"/>
      <c r="C4104" s="160"/>
    </row>
    <row r="4105" spans="1:3" x14ac:dyDescent="0.25">
      <c r="A4105" s="155"/>
      <c r="B4105" s="160"/>
      <c r="C4105" s="160"/>
    </row>
    <row r="4106" spans="1:3" x14ac:dyDescent="0.25">
      <c r="A4106" s="155"/>
      <c r="B4106" s="160"/>
      <c r="C4106" s="160"/>
    </row>
    <row r="4107" spans="1:3" x14ac:dyDescent="0.25">
      <c r="A4107" s="155"/>
      <c r="B4107" s="160"/>
      <c r="C4107" s="160"/>
    </row>
    <row r="4108" spans="1:3" x14ac:dyDescent="0.25">
      <c r="A4108" s="155"/>
      <c r="B4108" s="160"/>
      <c r="C4108" s="160"/>
    </row>
    <row r="4109" spans="1:3" x14ac:dyDescent="0.25">
      <c r="A4109" s="155"/>
      <c r="B4109" s="160"/>
      <c r="C4109" s="160"/>
    </row>
    <row r="4110" spans="1:3" x14ac:dyDescent="0.25">
      <c r="A4110" s="155"/>
      <c r="B4110" s="160"/>
      <c r="C4110" s="160"/>
    </row>
    <row r="4111" spans="1:3" x14ac:dyDescent="0.25">
      <c r="A4111" s="155"/>
      <c r="B4111" s="160"/>
      <c r="C4111" s="160"/>
    </row>
    <row r="4112" spans="1:3" x14ac:dyDescent="0.25">
      <c r="A4112" s="155"/>
      <c r="B4112" s="160"/>
      <c r="C4112" s="160"/>
    </row>
    <row r="4113" spans="1:3" x14ac:dyDescent="0.25">
      <c r="A4113" s="155"/>
      <c r="B4113" s="160"/>
      <c r="C4113" s="160"/>
    </row>
    <row r="4114" spans="1:3" x14ac:dyDescent="0.25">
      <c r="A4114" s="155"/>
      <c r="B4114" s="160"/>
      <c r="C4114" s="160"/>
    </row>
    <row r="4115" spans="1:3" x14ac:dyDescent="0.25">
      <c r="A4115" s="155"/>
      <c r="B4115" s="160"/>
      <c r="C4115" s="160"/>
    </row>
    <row r="4116" spans="1:3" x14ac:dyDescent="0.25">
      <c r="A4116" s="155"/>
      <c r="B4116" s="160"/>
      <c r="C4116" s="160"/>
    </row>
    <row r="4117" spans="1:3" x14ac:dyDescent="0.25">
      <c r="A4117" s="155"/>
      <c r="B4117" s="160"/>
      <c r="C4117" s="160"/>
    </row>
    <row r="4118" spans="1:3" x14ac:dyDescent="0.25">
      <c r="A4118" s="155"/>
      <c r="B4118" s="160"/>
      <c r="C4118" s="160"/>
    </row>
    <row r="4119" spans="1:3" x14ac:dyDescent="0.25">
      <c r="A4119" s="155"/>
      <c r="B4119" s="160"/>
      <c r="C4119" s="160"/>
    </row>
    <row r="4120" spans="1:3" x14ac:dyDescent="0.25">
      <c r="A4120" s="155"/>
      <c r="B4120" s="160"/>
      <c r="C4120" s="160"/>
    </row>
    <row r="4121" spans="1:3" x14ac:dyDescent="0.25">
      <c r="A4121" s="155"/>
      <c r="B4121" s="160"/>
      <c r="C4121" s="160"/>
    </row>
    <row r="4122" spans="1:3" x14ac:dyDescent="0.25">
      <c r="A4122" s="155"/>
      <c r="B4122" s="160"/>
      <c r="C4122" s="160"/>
    </row>
    <row r="4123" spans="1:3" x14ac:dyDescent="0.25">
      <c r="A4123" s="155"/>
      <c r="B4123" s="160"/>
      <c r="C4123" s="160"/>
    </row>
    <row r="4124" spans="1:3" x14ac:dyDescent="0.25">
      <c r="A4124" s="155"/>
      <c r="B4124" s="160"/>
      <c r="C4124" s="160"/>
    </row>
    <row r="4125" spans="1:3" x14ac:dyDescent="0.25">
      <c r="A4125" s="155"/>
      <c r="B4125" s="160"/>
      <c r="C4125" s="160"/>
    </row>
    <row r="4126" spans="1:3" x14ac:dyDescent="0.25">
      <c r="A4126" s="155"/>
      <c r="B4126" s="160"/>
      <c r="C4126" s="160"/>
    </row>
    <row r="4127" spans="1:3" x14ac:dyDescent="0.25">
      <c r="A4127" s="155"/>
      <c r="B4127" s="160"/>
      <c r="C4127" s="160"/>
    </row>
    <row r="4128" spans="1:3" x14ac:dyDescent="0.25">
      <c r="A4128" s="155"/>
      <c r="B4128" s="160"/>
      <c r="C4128" s="160"/>
    </row>
    <row r="4129" spans="1:3" x14ac:dyDescent="0.25">
      <c r="A4129" s="155"/>
      <c r="B4129" s="160"/>
      <c r="C4129" s="160"/>
    </row>
    <row r="4130" spans="1:3" x14ac:dyDescent="0.25">
      <c r="A4130" s="155"/>
      <c r="B4130" s="160"/>
      <c r="C4130" s="160"/>
    </row>
    <row r="4131" spans="1:3" x14ac:dyDescent="0.25">
      <c r="A4131" s="155"/>
      <c r="B4131" s="160"/>
      <c r="C4131" s="160"/>
    </row>
    <row r="4132" spans="1:3" x14ac:dyDescent="0.25">
      <c r="A4132" s="155"/>
      <c r="B4132" s="160"/>
      <c r="C4132" s="160"/>
    </row>
    <row r="4133" spans="1:3" x14ac:dyDescent="0.25">
      <c r="A4133" s="155"/>
      <c r="B4133" s="160"/>
      <c r="C4133" s="160"/>
    </row>
    <row r="4134" spans="1:3" x14ac:dyDescent="0.25">
      <c r="A4134" s="155"/>
      <c r="B4134" s="160"/>
      <c r="C4134" s="160"/>
    </row>
    <row r="4135" spans="1:3" x14ac:dyDescent="0.25">
      <c r="A4135" s="155"/>
      <c r="B4135" s="160"/>
      <c r="C4135" s="160"/>
    </row>
    <row r="4136" spans="1:3" x14ac:dyDescent="0.25">
      <c r="A4136" s="155"/>
      <c r="B4136" s="160"/>
      <c r="C4136" s="160"/>
    </row>
    <row r="4137" spans="1:3" x14ac:dyDescent="0.25">
      <c r="A4137" s="155"/>
      <c r="B4137" s="160"/>
      <c r="C4137" s="160"/>
    </row>
    <row r="4138" spans="1:3" x14ac:dyDescent="0.25">
      <c r="A4138" s="155"/>
      <c r="B4138" s="160"/>
      <c r="C4138" s="160"/>
    </row>
    <row r="4139" spans="1:3" x14ac:dyDescent="0.25">
      <c r="A4139" s="155"/>
      <c r="B4139" s="160"/>
      <c r="C4139" s="160"/>
    </row>
    <row r="4140" spans="1:3" x14ac:dyDescent="0.25">
      <c r="A4140" s="155"/>
      <c r="B4140" s="160"/>
      <c r="C4140" s="160"/>
    </row>
    <row r="4141" spans="1:3" x14ac:dyDescent="0.25">
      <c r="A4141" s="155"/>
      <c r="B4141" s="160"/>
      <c r="C4141" s="160"/>
    </row>
    <row r="4142" spans="1:3" x14ac:dyDescent="0.25">
      <c r="A4142" s="155"/>
      <c r="B4142" s="160"/>
      <c r="C4142" s="160"/>
    </row>
    <row r="4143" spans="1:3" x14ac:dyDescent="0.25">
      <c r="A4143" s="155"/>
      <c r="B4143" s="160"/>
      <c r="C4143" s="160"/>
    </row>
    <row r="4144" spans="1:3" x14ac:dyDescent="0.25">
      <c r="A4144" s="155"/>
      <c r="B4144" s="160"/>
      <c r="C4144" s="160"/>
    </row>
    <row r="4145" spans="1:3" x14ac:dyDescent="0.25">
      <c r="A4145" s="155"/>
      <c r="B4145" s="160"/>
      <c r="C4145" s="160"/>
    </row>
    <row r="4146" spans="1:3" x14ac:dyDescent="0.25">
      <c r="A4146" s="155"/>
      <c r="B4146" s="160"/>
      <c r="C4146" s="160"/>
    </row>
    <row r="4147" spans="1:3" x14ac:dyDescent="0.25">
      <c r="A4147" s="155"/>
      <c r="B4147" s="160"/>
      <c r="C4147" s="160"/>
    </row>
    <row r="4148" spans="1:3" x14ac:dyDescent="0.25">
      <c r="A4148" s="155"/>
      <c r="B4148" s="160"/>
      <c r="C4148" s="160"/>
    </row>
    <row r="4149" spans="1:3" x14ac:dyDescent="0.25">
      <c r="A4149" s="155"/>
      <c r="B4149" s="160"/>
      <c r="C4149" s="160"/>
    </row>
    <row r="4150" spans="1:3" x14ac:dyDescent="0.25">
      <c r="A4150" s="155"/>
      <c r="B4150" s="160"/>
      <c r="C4150" s="160"/>
    </row>
    <row r="4151" spans="1:3" x14ac:dyDescent="0.25">
      <c r="A4151" s="155"/>
      <c r="B4151" s="160"/>
      <c r="C4151" s="160"/>
    </row>
    <row r="4152" spans="1:3" x14ac:dyDescent="0.25">
      <c r="A4152" s="155"/>
      <c r="B4152" s="160"/>
      <c r="C4152" s="160"/>
    </row>
    <row r="4153" spans="1:3" x14ac:dyDescent="0.25">
      <c r="A4153" s="155"/>
      <c r="B4153" s="160"/>
      <c r="C4153" s="160"/>
    </row>
    <row r="4154" spans="1:3" x14ac:dyDescent="0.25">
      <c r="A4154" s="155"/>
      <c r="B4154" s="160"/>
      <c r="C4154" s="160"/>
    </row>
    <row r="4155" spans="1:3" x14ac:dyDescent="0.25">
      <c r="A4155" s="155"/>
      <c r="B4155" s="160"/>
      <c r="C4155" s="160"/>
    </row>
    <row r="4156" spans="1:3" x14ac:dyDescent="0.25">
      <c r="A4156" s="155"/>
      <c r="B4156" s="160"/>
      <c r="C4156" s="160"/>
    </row>
    <row r="4157" spans="1:3" x14ac:dyDescent="0.25">
      <c r="A4157" s="155"/>
      <c r="B4157" s="160"/>
      <c r="C4157" s="160"/>
    </row>
    <row r="4158" spans="1:3" x14ac:dyDescent="0.25">
      <c r="A4158" s="155"/>
      <c r="B4158" s="160"/>
      <c r="C4158" s="160"/>
    </row>
    <row r="4159" spans="1:3" x14ac:dyDescent="0.25">
      <c r="A4159" s="155"/>
      <c r="B4159" s="160"/>
      <c r="C4159" s="160"/>
    </row>
    <row r="4160" spans="1:3" x14ac:dyDescent="0.25">
      <c r="A4160" s="155"/>
      <c r="B4160" s="160"/>
      <c r="C4160" s="160"/>
    </row>
    <row r="4161" spans="1:3" x14ac:dyDescent="0.25">
      <c r="A4161" s="155"/>
      <c r="B4161" s="160"/>
      <c r="C4161" s="160"/>
    </row>
    <row r="4162" spans="1:3" x14ac:dyDescent="0.25">
      <c r="A4162" s="155"/>
      <c r="B4162" s="160"/>
      <c r="C4162" s="160"/>
    </row>
    <row r="4163" spans="1:3" x14ac:dyDescent="0.25">
      <c r="A4163" s="155"/>
      <c r="B4163" s="160"/>
      <c r="C4163" s="160"/>
    </row>
    <row r="4164" spans="1:3" x14ac:dyDescent="0.25">
      <c r="A4164" s="155"/>
      <c r="B4164" s="160"/>
      <c r="C4164" s="160"/>
    </row>
    <row r="4165" spans="1:3" x14ac:dyDescent="0.25">
      <c r="A4165" s="155"/>
      <c r="B4165" s="160"/>
      <c r="C4165" s="160"/>
    </row>
    <row r="4166" spans="1:3" x14ac:dyDescent="0.25">
      <c r="A4166" s="155"/>
      <c r="B4166" s="160"/>
      <c r="C4166" s="160"/>
    </row>
    <row r="4167" spans="1:3" x14ac:dyDescent="0.25">
      <c r="A4167" s="155"/>
      <c r="B4167" s="160"/>
      <c r="C4167" s="160"/>
    </row>
    <row r="4168" spans="1:3" x14ac:dyDescent="0.25">
      <c r="A4168" s="155"/>
      <c r="B4168" s="160"/>
      <c r="C4168" s="160"/>
    </row>
    <row r="4169" spans="1:3" x14ac:dyDescent="0.25">
      <c r="A4169" s="155"/>
      <c r="B4169" s="160"/>
      <c r="C4169" s="160"/>
    </row>
    <row r="4170" spans="1:3" x14ac:dyDescent="0.25">
      <c r="A4170" s="155"/>
      <c r="B4170" s="160"/>
      <c r="C4170" s="160"/>
    </row>
    <row r="4171" spans="1:3" x14ac:dyDescent="0.25">
      <c r="A4171" s="155"/>
      <c r="B4171" s="160"/>
      <c r="C4171" s="160"/>
    </row>
    <row r="4172" spans="1:3" x14ac:dyDescent="0.25">
      <c r="A4172" s="155"/>
      <c r="B4172" s="160"/>
      <c r="C4172" s="160"/>
    </row>
    <row r="4173" spans="1:3" x14ac:dyDescent="0.25">
      <c r="A4173" s="155"/>
      <c r="B4173" s="160"/>
      <c r="C4173" s="160"/>
    </row>
    <row r="4174" spans="1:3" x14ac:dyDescent="0.25">
      <c r="A4174" s="155"/>
      <c r="B4174" s="160"/>
      <c r="C4174" s="160"/>
    </row>
    <row r="4175" spans="1:3" x14ac:dyDescent="0.25">
      <c r="A4175" s="155"/>
      <c r="B4175" s="160"/>
      <c r="C4175" s="160"/>
    </row>
    <row r="4176" spans="1:3" x14ac:dyDescent="0.25">
      <c r="A4176" s="155"/>
      <c r="B4176" s="160"/>
      <c r="C4176" s="160"/>
    </row>
    <row r="4177" spans="1:3" x14ac:dyDescent="0.25">
      <c r="A4177" s="155"/>
      <c r="B4177" s="160"/>
      <c r="C4177" s="160"/>
    </row>
    <row r="4178" spans="1:3" x14ac:dyDescent="0.25">
      <c r="A4178" s="155"/>
      <c r="B4178" s="160"/>
      <c r="C4178" s="160"/>
    </row>
    <row r="4179" spans="1:3" x14ac:dyDescent="0.25">
      <c r="A4179" s="155"/>
      <c r="B4179" s="160"/>
      <c r="C4179" s="160"/>
    </row>
    <row r="4180" spans="1:3" x14ac:dyDescent="0.25">
      <c r="A4180" s="155"/>
      <c r="B4180" s="160"/>
      <c r="C4180" s="160"/>
    </row>
    <row r="4181" spans="1:3" x14ac:dyDescent="0.25">
      <c r="A4181" s="155"/>
      <c r="B4181" s="160"/>
      <c r="C4181" s="160"/>
    </row>
    <row r="4182" spans="1:3" x14ac:dyDescent="0.25">
      <c r="A4182" s="155"/>
      <c r="B4182" s="160"/>
      <c r="C4182" s="160"/>
    </row>
    <row r="4183" spans="1:3" x14ac:dyDescent="0.25">
      <c r="A4183" s="155"/>
      <c r="B4183" s="160"/>
      <c r="C4183" s="160"/>
    </row>
    <row r="4184" spans="1:3" x14ac:dyDescent="0.25">
      <c r="A4184" s="155"/>
      <c r="B4184" s="160"/>
      <c r="C4184" s="160"/>
    </row>
    <row r="4185" spans="1:3" x14ac:dyDescent="0.25">
      <c r="A4185" s="155"/>
      <c r="B4185" s="160"/>
      <c r="C4185" s="160"/>
    </row>
    <row r="4186" spans="1:3" x14ac:dyDescent="0.25">
      <c r="A4186" s="155"/>
      <c r="B4186" s="160"/>
      <c r="C4186" s="160"/>
    </row>
    <row r="4187" spans="1:3" x14ac:dyDescent="0.25">
      <c r="A4187" s="155"/>
      <c r="B4187" s="160"/>
      <c r="C4187" s="160"/>
    </row>
    <row r="4188" spans="1:3" x14ac:dyDescent="0.25">
      <c r="A4188" s="155"/>
      <c r="B4188" s="160"/>
      <c r="C4188" s="160"/>
    </row>
    <row r="4189" spans="1:3" x14ac:dyDescent="0.25">
      <c r="A4189" s="155"/>
      <c r="B4189" s="160"/>
      <c r="C4189" s="160"/>
    </row>
    <row r="4190" spans="1:3" x14ac:dyDescent="0.25">
      <c r="A4190" s="155"/>
      <c r="B4190" s="160"/>
      <c r="C4190" s="160"/>
    </row>
    <row r="4191" spans="1:3" x14ac:dyDescent="0.25">
      <c r="A4191" s="155"/>
      <c r="B4191" s="160"/>
      <c r="C4191" s="160"/>
    </row>
    <row r="4192" spans="1:3" x14ac:dyDescent="0.25">
      <c r="A4192" s="155"/>
      <c r="B4192" s="160"/>
      <c r="C4192" s="160"/>
    </row>
    <row r="4193" spans="1:3" x14ac:dyDescent="0.25">
      <c r="A4193" s="155"/>
      <c r="B4193" s="160"/>
      <c r="C4193" s="160"/>
    </row>
    <row r="4194" spans="1:3" x14ac:dyDescent="0.25">
      <c r="A4194" s="155"/>
      <c r="B4194" s="160"/>
      <c r="C4194" s="160"/>
    </row>
    <row r="4195" spans="1:3" x14ac:dyDescent="0.25">
      <c r="A4195" s="155"/>
      <c r="B4195" s="160"/>
      <c r="C4195" s="160"/>
    </row>
    <row r="4196" spans="1:3" x14ac:dyDescent="0.25">
      <c r="A4196" s="155"/>
      <c r="B4196" s="160"/>
      <c r="C4196" s="160"/>
    </row>
    <row r="4197" spans="1:3" x14ac:dyDescent="0.25">
      <c r="A4197" s="155"/>
      <c r="B4197" s="160"/>
      <c r="C4197" s="160"/>
    </row>
    <row r="4198" spans="1:3" x14ac:dyDescent="0.25">
      <c r="A4198" s="155"/>
      <c r="B4198" s="160"/>
      <c r="C4198" s="160"/>
    </row>
    <row r="4199" spans="1:3" x14ac:dyDescent="0.25">
      <c r="A4199" s="155"/>
      <c r="B4199" s="160"/>
      <c r="C4199" s="160"/>
    </row>
    <row r="4200" spans="1:3" x14ac:dyDescent="0.25">
      <c r="A4200" s="155"/>
      <c r="B4200" s="160"/>
      <c r="C4200" s="160"/>
    </row>
    <row r="4201" spans="1:3" x14ac:dyDescent="0.25">
      <c r="A4201" s="155"/>
      <c r="B4201" s="160"/>
      <c r="C4201" s="160"/>
    </row>
    <row r="4202" spans="1:3" x14ac:dyDescent="0.25">
      <c r="A4202" s="155"/>
      <c r="B4202" s="160"/>
      <c r="C4202" s="160"/>
    </row>
    <row r="4203" spans="1:3" x14ac:dyDescent="0.25">
      <c r="A4203" s="155"/>
      <c r="B4203" s="160"/>
      <c r="C4203" s="160"/>
    </row>
    <row r="4204" spans="1:3" x14ac:dyDescent="0.25">
      <c r="A4204" s="155"/>
      <c r="B4204" s="160"/>
      <c r="C4204" s="160"/>
    </row>
    <row r="4205" spans="1:3" x14ac:dyDescent="0.25">
      <c r="A4205" s="155"/>
      <c r="B4205" s="160"/>
      <c r="C4205" s="160"/>
    </row>
    <row r="4206" spans="1:3" x14ac:dyDescent="0.25">
      <c r="A4206" s="155"/>
      <c r="B4206" s="160"/>
      <c r="C4206" s="160"/>
    </row>
    <row r="4207" spans="1:3" x14ac:dyDescent="0.25">
      <c r="A4207" s="155"/>
      <c r="B4207" s="160"/>
      <c r="C4207" s="160"/>
    </row>
    <row r="4208" spans="1:3" x14ac:dyDescent="0.25">
      <c r="A4208" s="155"/>
      <c r="B4208" s="160"/>
      <c r="C4208" s="160"/>
    </row>
    <row r="4209" spans="1:3" x14ac:dyDescent="0.25">
      <c r="A4209" s="155"/>
      <c r="B4209" s="160"/>
      <c r="C4209" s="160"/>
    </row>
    <row r="4210" spans="1:3" x14ac:dyDescent="0.25">
      <c r="A4210" s="155"/>
      <c r="B4210" s="160"/>
      <c r="C4210" s="160"/>
    </row>
    <row r="4211" spans="1:3" x14ac:dyDescent="0.25">
      <c r="A4211" s="155"/>
      <c r="B4211" s="160"/>
      <c r="C4211" s="160"/>
    </row>
    <row r="4212" spans="1:3" x14ac:dyDescent="0.25">
      <c r="A4212" s="155"/>
      <c r="B4212" s="160"/>
      <c r="C4212" s="160"/>
    </row>
    <row r="4213" spans="1:3" x14ac:dyDescent="0.25">
      <c r="A4213" s="155"/>
      <c r="B4213" s="160"/>
      <c r="C4213" s="160"/>
    </row>
    <row r="4214" spans="1:3" x14ac:dyDescent="0.25">
      <c r="A4214" s="155"/>
      <c r="B4214" s="160"/>
      <c r="C4214" s="160"/>
    </row>
    <row r="4215" spans="1:3" x14ac:dyDescent="0.25">
      <c r="A4215" s="155"/>
      <c r="B4215" s="160"/>
      <c r="C4215" s="160"/>
    </row>
    <row r="4216" spans="1:3" x14ac:dyDescent="0.25">
      <c r="A4216" s="155"/>
      <c r="B4216" s="160"/>
      <c r="C4216" s="160"/>
    </row>
    <row r="4217" spans="1:3" x14ac:dyDescent="0.25">
      <c r="A4217" s="155"/>
      <c r="B4217" s="160"/>
      <c r="C4217" s="160"/>
    </row>
    <row r="4218" spans="1:3" x14ac:dyDescent="0.25">
      <c r="A4218" s="155"/>
      <c r="B4218" s="160"/>
      <c r="C4218" s="160"/>
    </row>
    <row r="4219" spans="1:3" x14ac:dyDescent="0.25">
      <c r="A4219" s="155"/>
      <c r="B4219" s="160"/>
      <c r="C4219" s="160"/>
    </row>
    <row r="4220" spans="1:3" x14ac:dyDescent="0.25">
      <c r="A4220" s="155"/>
      <c r="B4220" s="160"/>
      <c r="C4220" s="160"/>
    </row>
    <row r="4221" spans="1:3" x14ac:dyDescent="0.25">
      <c r="A4221" s="155"/>
      <c r="B4221" s="160"/>
      <c r="C4221" s="160"/>
    </row>
    <row r="4222" spans="1:3" x14ac:dyDescent="0.25">
      <c r="A4222" s="155"/>
      <c r="B4222" s="160"/>
      <c r="C4222" s="160"/>
    </row>
    <row r="4223" spans="1:3" x14ac:dyDescent="0.25">
      <c r="A4223" s="155"/>
      <c r="B4223" s="160"/>
      <c r="C4223" s="160"/>
    </row>
    <row r="4224" spans="1:3" x14ac:dyDescent="0.25">
      <c r="A4224" s="155"/>
      <c r="B4224" s="160"/>
      <c r="C4224" s="160"/>
    </row>
    <row r="4225" spans="1:3" x14ac:dyDescent="0.25">
      <c r="A4225" s="155"/>
      <c r="B4225" s="160"/>
      <c r="C4225" s="160"/>
    </row>
    <row r="4226" spans="1:3" x14ac:dyDescent="0.25">
      <c r="A4226" s="155"/>
      <c r="B4226" s="160"/>
      <c r="C4226" s="160"/>
    </row>
    <row r="4227" spans="1:3" x14ac:dyDescent="0.25">
      <c r="A4227" s="155"/>
      <c r="B4227" s="160"/>
      <c r="C4227" s="160"/>
    </row>
    <row r="4228" spans="1:3" x14ac:dyDescent="0.25">
      <c r="A4228" s="155"/>
      <c r="B4228" s="160"/>
      <c r="C4228" s="160"/>
    </row>
    <row r="4229" spans="1:3" x14ac:dyDescent="0.25">
      <c r="A4229" s="155"/>
      <c r="B4229" s="160"/>
      <c r="C4229" s="160"/>
    </row>
    <row r="4230" spans="1:3" x14ac:dyDescent="0.25">
      <c r="A4230" s="155"/>
      <c r="B4230" s="160"/>
      <c r="C4230" s="160"/>
    </row>
    <row r="4231" spans="1:3" x14ac:dyDescent="0.25">
      <c r="A4231" s="155"/>
      <c r="B4231" s="160"/>
      <c r="C4231" s="160"/>
    </row>
    <row r="4232" spans="1:3" x14ac:dyDescent="0.25">
      <c r="A4232" s="155"/>
      <c r="B4232" s="160"/>
      <c r="C4232" s="160"/>
    </row>
    <row r="4233" spans="1:3" x14ac:dyDescent="0.25">
      <c r="A4233" s="155"/>
      <c r="B4233" s="160"/>
      <c r="C4233" s="160"/>
    </row>
    <row r="4234" spans="1:3" x14ac:dyDescent="0.25">
      <c r="A4234" s="155"/>
      <c r="B4234" s="160"/>
      <c r="C4234" s="160"/>
    </row>
    <row r="4235" spans="1:3" x14ac:dyDescent="0.25">
      <c r="A4235" s="155"/>
      <c r="B4235" s="160"/>
      <c r="C4235" s="160"/>
    </row>
    <row r="4236" spans="1:3" x14ac:dyDescent="0.25">
      <c r="A4236" s="155"/>
      <c r="B4236" s="160"/>
      <c r="C4236" s="160"/>
    </row>
    <row r="4237" spans="1:3" x14ac:dyDescent="0.25">
      <c r="A4237" s="155"/>
      <c r="B4237" s="160"/>
      <c r="C4237" s="160"/>
    </row>
    <row r="4238" spans="1:3" x14ac:dyDescent="0.25">
      <c r="A4238" s="155"/>
      <c r="B4238" s="160"/>
      <c r="C4238" s="160"/>
    </row>
    <row r="4239" spans="1:3" x14ac:dyDescent="0.25">
      <c r="A4239" s="155"/>
      <c r="B4239" s="160"/>
      <c r="C4239" s="160"/>
    </row>
    <row r="4240" spans="1:3" x14ac:dyDescent="0.25">
      <c r="A4240" s="155"/>
      <c r="B4240" s="160"/>
      <c r="C4240" s="160"/>
    </row>
    <row r="4241" spans="1:3" x14ac:dyDescent="0.25">
      <c r="A4241" s="155"/>
      <c r="B4241" s="160"/>
      <c r="C4241" s="160"/>
    </row>
    <row r="4242" spans="1:3" x14ac:dyDescent="0.25">
      <c r="A4242" s="155"/>
      <c r="B4242" s="160"/>
      <c r="C4242" s="160"/>
    </row>
    <row r="4243" spans="1:3" x14ac:dyDescent="0.25">
      <c r="A4243" s="155"/>
      <c r="B4243" s="160"/>
      <c r="C4243" s="160"/>
    </row>
    <row r="4244" spans="1:3" x14ac:dyDescent="0.25">
      <c r="A4244" s="155"/>
      <c r="B4244" s="160"/>
      <c r="C4244" s="160"/>
    </row>
    <row r="4245" spans="1:3" x14ac:dyDescent="0.25">
      <c r="A4245" s="155"/>
      <c r="B4245" s="160"/>
      <c r="C4245" s="160"/>
    </row>
    <row r="4246" spans="1:3" x14ac:dyDescent="0.25">
      <c r="A4246" s="155"/>
      <c r="B4246" s="160"/>
      <c r="C4246" s="160"/>
    </row>
    <row r="4247" spans="1:3" x14ac:dyDescent="0.25">
      <c r="A4247" s="155"/>
      <c r="B4247" s="160"/>
      <c r="C4247" s="160"/>
    </row>
    <row r="4248" spans="1:3" x14ac:dyDescent="0.25">
      <c r="A4248" s="155"/>
      <c r="B4248" s="160"/>
      <c r="C4248" s="160"/>
    </row>
    <row r="4249" spans="1:3" x14ac:dyDescent="0.25">
      <c r="A4249" s="155"/>
      <c r="B4249" s="160"/>
      <c r="C4249" s="160"/>
    </row>
    <row r="4250" spans="1:3" x14ac:dyDescent="0.25">
      <c r="A4250" s="155"/>
      <c r="B4250" s="160"/>
      <c r="C4250" s="160"/>
    </row>
    <row r="4251" spans="1:3" x14ac:dyDescent="0.25">
      <c r="A4251" s="155"/>
      <c r="B4251" s="160"/>
      <c r="C4251" s="160"/>
    </row>
    <row r="4252" spans="1:3" x14ac:dyDescent="0.25">
      <c r="A4252" s="155"/>
      <c r="B4252" s="160"/>
      <c r="C4252" s="160"/>
    </row>
    <row r="4253" spans="1:3" x14ac:dyDescent="0.25">
      <c r="A4253" s="155"/>
      <c r="B4253" s="160"/>
      <c r="C4253" s="160"/>
    </row>
    <row r="4254" spans="1:3" x14ac:dyDescent="0.25">
      <c r="A4254" s="155"/>
      <c r="B4254" s="160"/>
      <c r="C4254" s="160"/>
    </row>
    <row r="4255" spans="1:3" x14ac:dyDescent="0.25">
      <c r="A4255" s="155"/>
      <c r="B4255" s="160"/>
      <c r="C4255" s="160"/>
    </row>
    <row r="4256" spans="1:3" x14ac:dyDescent="0.25">
      <c r="A4256" s="155"/>
      <c r="B4256" s="160"/>
      <c r="C4256" s="160"/>
    </row>
    <row r="4257" spans="1:3" x14ac:dyDescent="0.25">
      <c r="A4257" s="155"/>
      <c r="B4257" s="160"/>
      <c r="C4257" s="160"/>
    </row>
    <row r="4258" spans="1:3" x14ac:dyDescent="0.25">
      <c r="A4258" s="155"/>
      <c r="B4258" s="160"/>
      <c r="C4258" s="160"/>
    </row>
    <row r="4259" spans="1:3" x14ac:dyDescent="0.25">
      <c r="A4259" s="155"/>
      <c r="B4259" s="160"/>
      <c r="C4259" s="160"/>
    </row>
    <row r="4260" spans="1:3" x14ac:dyDescent="0.25">
      <c r="A4260" s="155"/>
      <c r="B4260" s="160"/>
      <c r="C4260" s="160"/>
    </row>
    <row r="4261" spans="1:3" x14ac:dyDescent="0.25">
      <c r="A4261" s="155"/>
      <c r="B4261" s="160"/>
      <c r="C4261" s="160"/>
    </row>
    <row r="4262" spans="1:3" x14ac:dyDescent="0.25">
      <c r="A4262" s="155"/>
      <c r="B4262" s="160"/>
      <c r="C4262" s="160"/>
    </row>
    <row r="4263" spans="1:3" x14ac:dyDescent="0.25">
      <c r="A4263" s="155"/>
      <c r="B4263" s="160"/>
      <c r="C4263" s="160"/>
    </row>
    <row r="4264" spans="1:3" x14ac:dyDescent="0.25">
      <c r="A4264" s="155"/>
      <c r="B4264" s="160"/>
      <c r="C4264" s="160"/>
    </row>
    <row r="4265" spans="1:3" x14ac:dyDescent="0.25">
      <c r="A4265" s="155"/>
      <c r="B4265" s="160"/>
      <c r="C4265" s="160"/>
    </row>
    <row r="4266" spans="1:3" x14ac:dyDescent="0.25">
      <c r="A4266" s="155"/>
      <c r="B4266" s="160"/>
      <c r="C4266" s="160"/>
    </row>
    <row r="4267" spans="1:3" x14ac:dyDescent="0.25">
      <c r="A4267" s="155"/>
      <c r="B4267" s="160"/>
      <c r="C4267" s="160"/>
    </row>
    <row r="4268" spans="1:3" x14ac:dyDescent="0.25">
      <c r="A4268" s="155"/>
      <c r="B4268" s="160"/>
      <c r="C4268" s="160"/>
    </row>
    <row r="4269" spans="1:3" x14ac:dyDescent="0.25">
      <c r="A4269" s="155"/>
      <c r="B4269" s="160"/>
      <c r="C4269" s="160"/>
    </row>
    <row r="4270" spans="1:3" x14ac:dyDescent="0.25">
      <c r="A4270" s="155"/>
      <c r="B4270" s="160"/>
      <c r="C4270" s="160"/>
    </row>
    <row r="4271" spans="1:3" x14ac:dyDescent="0.25">
      <c r="A4271" s="155"/>
      <c r="B4271" s="160"/>
      <c r="C4271" s="160"/>
    </row>
    <row r="4272" spans="1:3" x14ac:dyDescent="0.25">
      <c r="A4272" s="155"/>
      <c r="B4272" s="160"/>
      <c r="C4272" s="160"/>
    </row>
    <row r="4273" spans="1:3" x14ac:dyDescent="0.25">
      <c r="A4273" s="155"/>
      <c r="B4273" s="160"/>
      <c r="C4273" s="160"/>
    </row>
    <row r="4274" spans="1:3" x14ac:dyDescent="0.25">
      <c r="A4274" s="155"/>
      <c r="B4274" s="160"/>
      <c r="C4274" s="160"/>
    </row>
    <row r="4275" spans="1:3" x14ac:dyDescent="0.25">
      <c r="A4275" s="155"/>
      <c r="B4275" s="160"/>
      <c r="C4275" s="160"/>
    </row>
    <row r="4276" spans="1:3" x14ac:dyDescent="0.25">
      <c r="A4276" s="155"/>
      <c r="B4276" s="160"/>
      <c r="C4276" s="160"/>
    </row>
    <row r="4277" spans="1:3" x14ac:dyDescent="0.25">
      <c r="A4277" s="155"/>
      <c r="B4277" s="160"/>
      <c r="C4277" s="160"/>
    </row>
    <row r="4278" spans="1:3" x14ac:dyDescent="0.25">
      <c r="A4278" s="155"/>
      <c r="B4278" s="160"/>
      <c r="C4278" s="160"/>
    </row>
    <row r="4279" spans="1:3" x14ac:dyDescent="0.25">
      <c r="A4279" s="155"/>
      <c r="B4279" s="160"/>
      <c r="C4279" s="160"/>
    </row>
    <row r="4280" spans="1:3" x14ac:dyDescent="0.25">
      <c r="A4280" s="155"/>
      <c r="B4280" s="160"/>
      <c r="C4280" s="160"/>
    </row>
    <row r="4281" spans="1:3" x14ac:dyDescent="0.25">
      <c r="A4281" s="155"/>
      <c r="B4281" s="160"/>
      <c r="C4281" s="160"/>
    </row>
    <row r="4282" spans="1:3" x14ac:dyDescent="0.25">
      <c r="A4282" s="155"/>
      <c r="B4282" s="160"/>
      <c r="C4282" s="160"/>
    </row>
    <row r="4283" spans="1:3" x14ac:dyDescent="0.25">
      <c r="A4283" s="155"/>
      <c r="B4283" s="160"/>
      <c r="C4283" s="160"/>
    </row>
    <row r="4284" spans="1:3" x14ac:dyDescent="0.25">
      <c r="A4284" s="155"/>
      <c r="B4284" s="160"/>
      <c r="C4284" s="160"/>
    </row>
    <row r="4285" spans="1:3" x14ac:dyDescent="0.25">
      <c r="A4285" s="155"/>
      <c r="B4285" s="160"/>
      <c r="C4285" s="160"/>
    </row>
    <row r="4286" spans="1:3" x14ac:dyDescent="0.25">
      <c r="A4286" s="155"/>
      <c r="B4286" s="160"/>
      <c r="C4286" s="160"/>
    </row>
    <row r="4287" spans="1:3" x14ac:dyDescent="0.25">
      <c r="A4287" s="155"/>
      <c r="B4287" s="160"/>
      <c r="C4287" s="160"/>
    </row>
    <row r="4288" spans="1:3" x14ac:dyDescent="0.25">
      <c r="A4288" s="155"/>
      <c r="B4288" s="160"/>
      <c r="C4288" s="160"/>
    </row>
    <row r="4289" spans="1:3" x14ac:dyDescent="0.25">
      <c r="A4289" s="155"/>
      <c r="B4289" s="160"/>
      <c r="C4289" s="160"/>
    </row>
    <row r="4290" spans="1:3" x14ac:dyDescent="0.25">
      <c r="A4290" s="155"/>
      <c r="B4290" s="160"/>
      <c r="C4290" s="160"/>
    </row>
    <row r="4291" spans="1:3" x14ac:dyDescent="0.25">
      <c r="A4291" s="155"/>
      <c r="B4291" s="160"/>
      <c r="C4291" s="160"/>
    </row>
    <row r="4292" spans="1:3" x14ac:dyDescent="0.25">
      <c r="A4292" s="155"/>
      <c r="B4292" s="160"/>
      <c r="C4292" s="160"/>
    </row>
    <row r="4293" spans="1:3" x14ac:dyDescent="0.25">
      <c r="A4293" s="155"/>
      <c r="B4293" s="160"/>
      <c r="C4293" s="160"/>
    </row>
    <row r="4294" spans="1:3" x14ac:dyDescent="0.25">
      <c r="A4294" s="155"/>
      <c r="B4294" s="160"/>
      <c r="C4294" s="160"/>
    </row>
    <row r="4295" spans="1:3" x14ac:dyDescent="0.25">
      <c r="A4295" s="155"/>
      <c r="B4295" s="160"/>
      <c r="C4295" s="160"/>
    </row>
    <row r="4296" spans="1:3" x14ac:dyDescent="0.25">
      <c r="A4296" s="155"/>
      <c r="B4296" s="160"/>
      <c r="C4296" s="160"/>
    </row>
    <row r="4297" spans="1:3" x14ac:dyDescent="0.25">
      <c r="A4297" s="155"/>
      <c r="B4297" s="160"/>
      <c r="C4297" s="160"/>
    </row>
    <row r="4298" spans="1:3" x14ac:dyDescent="0.25">
      <c r="A4298" s="155"/>
      <c r="B4298" s="160"/>
      <c r="C4298" s="160"/>
    </row>
    <row r="4299" spans="1:3" x14ac:dyDescent="0.25">
      <c r="A4299" s="155"/>
      <c r="B4299" s="160"/>
      <c r="C4299" s="160"/>
    </row>
    <row r="4300" spans="1:3" x14ac:dyDescent="0.25">
      <c r="A4300" s="155"/>
      <c r="B4300" s="160"/>
      <c r="C4300" s="160"/>
    </row>
    <row r="4301" spans="1:3" x14ac:dyDescent="0.25">
      <c r="A4301" s="155"/>
      <c r="B4301" s="160"/>
      <c r="C4301" s="160"/>
    </row>
    <row r="4302" spans="1:3" x14ac:dyDescent="0.25">
      <c r="A4302" s="155"/>
      <c r="B4302" s="160"/>
      <c r="C4302" s="160"/>
    </row>
    <row r="4303" spans="1:3" x14ac:dyDescent="0.25">
      <c r="A4303" s="155"/>
      <c r="B4303" s="160"/>
      <c r="C4303" s="160"/>
    </row>
    <row r="4304" spans="1:3" x14ac:dyDescent="0.25">
      <c r="A4304" s="155"/>
      <c r="B4304" s="160"/>
      <c r="C4304" s="160"/>
    </row>
    <row r="4305" spans="1:3" x14ac:dyDescent="0.25">
      <c r="A4305" s="155"/>
      <c r="B4305" s="160"/>
      <c r="C4305" s="160"/>
    </row>
    <row r="4306" spans="1:3" x14ac:dyDescent="0.25">
      <c r="A4306" s="155"/>
      <c r="B4306" s="160"/>
      <c r="C4306" s="160"/>
    </row>
    <row r="4307" spans="1:3" x14ac:dyDescent="0.25">
      <c r="A4307" s="155"/>
      <c r="B4307" s="160"/>
      <c r="C4307" s="160"/>
    </row>
    <row r="4308" spans="1:3" x14ac:dyDescent="0.25">
      <c r="A4308" s="155"/>
      <c r="B4308" s="160"/>
      <c r="C4308" s="160"/>
    </row>
    <row r="4309" spans="1:3" x14ac:dyDescent="0.25">
      <c r="A4309" s="155"/>
      <c r="B4309" s="160"/>
      <c r="C4309" s="160"/>
    </row>
    <row r="4310" spans="1:3" x14ac:dyDescent="0.25">
      <c r="A4310" s="155"/>
      <c r="B4310" s="160"/>
      <c r="C4310" s="160"/>
    </row>
    <row r="4311" spans="1:3" x14ac:dyDescent="0.25">
      <c r="A4311" s="155"/>
      <c r="B4311" s="160"/>
      <c r="C4311" s="160"/>
    </row>
    <row r="4312" spans="1:3" x14ac:dyDescent="0.25">
      <c r="A4312" s="155"/>
      <c r="B4312" s="160"/>
      <c r="C4312" s="160"/>
    </row>
    <row r="4313" spans="1:3" x14ac:dyDescent="0.25">
      <c r="A4313" s="155"/>
      <c r="B4313" s="160"/>
      <c r="C4313" s="160"/>
    </row>
    <row r="4314" spans="1:3" x14ac:dyDescent="0.25">
      <c r="A4314" s="155"/>
      <c r="B4314" s="160"/>
      <c r="C4314" s="160"/>
    </row>
    <row r="4315" spans="1:3" x14ac:dyDescent="0.25">
      <c r="A4315" s="155"/>
      <c r="B4315" s="160"/>
      <c r="C4315" s="160"/>
    </row>
    <row r="4316" spans="1:3" x14ac:dyDescent="0.25">
      <c r="A4316" s="155"/>
      <c r="B4316" s="160"/>
      <c r="C4316" s="160"/>
    </row>
    <row r="4317" spans="1:3" x14ac:dyDescent="0.25">
      <c r="A4317" s="155"/>
      <c r="B4317" s="160"/>
      <c r="C4317" s="160"/>
    </row>
    <row r="4318" spans="1:3" x14ac:dyDescent="0.25">
      <c r="A4318" s="155"/>
      <c r="B4318" s="160"/>
      <c r="C4318" s="160"/>
    </row>
    <row r="4319" spans="1:3" x14ac:dyDescent="0.25">
      <c r="A4319" s="155"/>
      <c r="B4319" s="160"/>
      <c r="C4319" s="160"/>
    </row>
    <row r="4320" spans="1:3" x14ac:dyDescent="0.25">
      <c r="A4320" s="155"/>
      <c r="B4320" s="160"/>
      <c r="C4320" s="160"/>
    </row>
    <row r="4321" spans="1:3" x14ac:dyDescent="0.25">
      <c r="A4321" s="155"/>
      <c r="B4321" s="160"/>
      <c r="C4321" s="160"/>
    </row>
    <row r="4322" spans="1:3" x14ac:dyDescent="0.25">
      <c r="A4322" s="155"/>
      <c r="B4322" s="160"/>
      <c r="C4322" s="160"/>
    </row>
    <row r="4323" spans="1:3" x14ac:dyDescent="0.25">
      <c r="A4323" s="155"/>
      <c r="B4323" s="160"/>
      <c r="C4323" s="160"/>
    </row>
    <row r="4324" spans="1:3" x14ac:dyDescent="0.25">
      <c r="A4324" s="155"/>
      <c r="B4324" s="160"/>
      <c r="C4324" s="160"/>
    </row>
    <row r="4325" spans="1:3" x14ac:dyDescent="0.25">
      <c r="A4325" s="155"/>
      <c r="B4325" s="160"/>
      <c r="C4325" s="160"/>
    </row>
    <row r="4326" spans="1:3" x14ac:dyDescent="0.25">
      <c r="A4326" s="155"/>
      <c r="B4326" s="160"/>
      <c r="C4326" s="160"/>
    </row>
    <row r="4327" spans="1:3" x14ac:dyDescent="0.25">
      <c r="A4327" s="155"/>
      <c r="B4327" s="160"/>
      <c r="C4327" s="160"/>
    </row>
    <row r="4328" spans="1:3" x14ac:dyDescent="0.25">
      <c r="A4328" s="155"/>
      <c r="B4328" s="160"/>
      <c r="C4328" s="160"/>
    </row>
    <row r="4329" spans="1:3" x14ac:dyDescent="0.25">
      <c r="A4329" s="155"/>
      <c r="B4329" s="160"/>
      <c r="C4329" s="160"/>
    </row>
    <row r="4330" spans="1:3" x14ac:dyDescent="0.25">
      <c r="A4330" s="155"/>
      <c r="B4330" s="160"/>
      <c r="C4330" s="160"/>
    </row>
    <row r="4331" spans="1:3" x14ac:dyDescent="0.25">
      <c r="A4331" s="155"/>
      <c r="B4331" s="160"/>
      <c r="C4331" s="160"/>
    </row>
    <row r="4332" spans="1:3" x14ac:dyDescent="0.25">
      <c r="A4332" s="155"/>
      <c r="B4332" s="160"/>
      <c r="C4332" s="160"/>
    </row>
    <row r="4333" spans="1:3" x14ac:dyDescent="0.25">
      <c r="A4333" s="155"/>
      <c r="B4333" s="160"/>
      <c r="C4333" s="160"/>
    </row>
    <row r="4334" spans="1:3" x14ac:dyDescent="0.25">
      <c r="A4334" s="155"/>
      <c r="B4334" s="160"/>
      <c r="C4334" s="160"/>
    </row>
    <row r="4335" spans="1:3" x14ac:dyDescent="0.25">
      <c r="A4335" s="155"/>
      <c r="B4335" s="160"/>
      <c r="C4335" s="160"/>
    </row>
    <row r="4336" spans="1:3" x14ac:dyDescent="0.25">
      <c r="A4336" s="155"/>
      <c r="B4336" s="160"/>
      <c r="C4336" s="160"/>
    </row>
    <row r="4337" spans="1:3" x14ac:dyDescent="0.25">
      <c r="A4337" s="155"/>
      <c r="B4337" s="160"/>
      <c r="C4337" s="160"/>
    </row>
    <row r="4338" spans="1:3" x14ac:dyDescent="0.25">
      <c r="A4338" s="155"/>
      <c r="B4338" s="160"/>
      <c r="C4338" s="160"/>
    </row>
    <row r="4339" spans="1:3" x14ac:dyDescent="0.25">
      <c r="A4339" s="155"/>
      <c r="B4339" s="160"/>
      <c r="C4339" s="160"/>
    </row>
    <row r="4340" spans="1:3" x14ac:dyDescent="0.25">
      <c r="A4340" s="155"/>
      <c r="B4340" s="160"/>
      <c r="C4340" s="160"/>
    </row>
    <row r="4341" spans="1:3" x14ac:dyDescent="0.25">
      <c r="A4341" s="155"/>
      <c r="B4341" s="160"/>
      <c r="C4341" s="160"/>
    </row>
    <row r="4342" spans="1:3" x14ac:dyDescent="0.25">
      <c r="A4342" s="155"/>
      <c r="B4342" s="160"/>
      <c r="C4342" s="160"/>
    </row>
    <row r="4343" spans="1:3" x14ac:dyDescent="0.25">
      <c r="A4343" s="155"/>
      <c r="B4343" s="160"/>
      <c r="C4343" s="160"/>
    </row>
    <row r="4344" spans="1:3" x14ac:dyDescent="0.25">
      <c r="A4344" s="155"/>
      <c r="B4344" s="160"/>
      <c r="C4344" s="160"/>
    </row>
    <row r="4345" spans="1:3" x14ac:dyDescent="0.25">
      <c r="A4345" s="155"/>
      <c r="B4345" s="160"/>
      <c r="C4345" s="160"/>
    </row>
    <row r="4346" spans="1:3" x14ac:dyDescent="0.25">
      <c r="A4346" s="155"/>
      <c r="B4346" s="160"/>
      <c r="C4346" s="160"/>
    </row>
    <row r="4347" spans="1:3" x14ac:dyDescent="0.25">
      <c r="A4347" s="155"/>
      <c r="B4347" s="160"/>
      <c r="C4347" s="160"/>
    </row>
    <row r="4348" spans="1:3" x14ac:dyDescent="0.25">
      <c r="A4348" s="155"/>
      <c r="B4348" s="160"/>
      <c r="C4348" s="160"/>
    </row>
    <row r="4349" spans="1:3" x14ac:dyDescent="0.25">
      <c r="A4349" s="155"/>
      <c r="B4349" s="160"/>
      <c r="C4349" s="160"/>
    </row>
    <row r="4350" spans="1:3" x14ac:dyDescent="0.25">
      <c r="A4350" s="155"/>
      <c r="B4350" s="160"/>
      <c r="C4350" s="160"/>
    </row>
    <row r="4351" spans="1:3" x14ac:dyDescent="0.25">
      <c r="A4351" s="155"/>
      <c r="B4351" s="160"/>
      <c r="C4351" s="160"/>
    </row>
    <row r="4352" spans="1:3" x14ac:dyDescent="0.25">
      <c r="A4352" s="155"/>
      <c r="B4352" s="160"/>
      <c r="C4352" s="160"/>
    </row>
    <row r="4353" spans="1:3" x14ac:dyDescent="0.25">
      <c r="A4353" s="155"/>
      <c r="B4353" s="160"/>
      <c r="C4353" s="160"/>
    </row>
    <row r="4354" spans="1:3" x14ac:dyDescent="0.25">
      <c r="A4354" s="155"/>
      <c r="B4354" s="160"/>
      <c r="C4354" s="160"/>
    </row>
    <row r="4355" spans="1:3" x14ac:dyDescent="0.25">
      <c r="A4355" s="155"/>
      <c r="B4355" s="160"/>
      <c r="C4355" s="160"/>
    </row>
    <row r="4356" spans="1:3" x14ac:dyDescent="0.25">
      <c r="A4356" s="155"/>
      <c r="B4356" s="160"/>
      <c r="C4356" s="160"/>
    </row>
    <row r="4357" spans="1:3" x14ac:dyDescent="0.25">
      <c r="A4357" s="155"/>
      <c r="B4357" s="160"/>
      <c r="C4357" s="160"/>
    </row>
    <row r="4358" spans="1:3" x14ac:dyDescent="0.25">
      <c r="A4358" s="155"/>
      <c r="B4358" s="160"/>
      <c r="C4358" s="160"/>
    </row>
    <row r="4359" spans="1:3" x14ac:dyDescent="0.25">
      <c r="A4359" s="155"/>
      <c r="B4359" s="160"/>
      <c r="C4359" s="160"/>
    </row>
    <row r="4360" spans="1:3" x14ac:dyDescent="0.25">
      <c r="A4360" s="155"/>
      <c r="B4360" s="160"/>
      <c r="C4360" s="160"/>
    </row>
    <row r="4361" spans="1:3" x14ac:dyDescent="0.25">
      <c r="A4361" s="155"/>
      <c r="B4361" s="160"/>
      <c r="C4361" s="160"/>
    </row>
    <row r="4362" spans="1:3" x14ac:dyDescent="0.25">
      <c r="A4362" s="155"/>
      <c r="B4362" s="160"/>
      <c r="C4362" s="160"/>
    </row>
    <row r="4363" spans="1:3" x14ac:dyDescent="0.25">
      <c r="A4363" s="155"/>
      <c r="B4363" s="160"/>
      <c r="C4363" s="160"/>
    </row>
    <row r="4364" spans="1:3" x14ac:dyDescent="0.25">
      <c r="A4364" s="155"/>
      <c r="B4364" s="160"/>
      <c r="C4364" s="160"/>
    </row>
    <row r="4365" spans="1:3" x14ac:dyDescent="0.25">
      <c r="A4365" s="155"/>
      <c r="B4365" s="160"/>
      <c r="C4365" s="160"/>
    </row>
    <row r="4366" spans="1:3" x14ac:dyDescent="0.25">
      <c r="A4366" s="155"/>
      <c r="B4366" s="160"/>
      <c r="C4366" s="160"/>
    </row>
    <row r="4367" spans="1:3" x14ac:dyDescent="0.25">
      <c r="A4367" s="155"/>
      <c r="B4367" s="160"/>
      <c r="C4367" s="160"/>
    </row>
    <row r="4368" spans="1:3" x14ac:dyDescent="0.25">
      <c r="A4368" s="155"/>
      <c r="B4368" s="160"/>
      <c r="C4368" s="160"/>
    </row>
    <row r="4369" spans="1:3" x14ac:dyDescent="0.25">
      <c r="A4369" s="155"/>
      <c r="B4369" s="160"/>
      <c r="C4369" s="160"/>
    </row>
    <row r="4370" spans="1:3" x14ac:dyDescent="0.25">
      <c r="A4370" s="155"/>
      <c r="B4370" s="160"/>
      <c r="C4370" s="160"/>
    </row>
    <row r="4371" spans="1:3" x14ac:dyDescent="0.25">
      <c r="A4371" s="155"/>
      <c r="B4371" s="160"/>
      <c r="C4371" s="160"/>
    </row>
    <row r="4372" spans="1:3" x14ac:dyDescent="0.25">
      <c r="A4372" s="155"/>
      <c r="B4372" s="160"/>
      <c r="C4372" s="160"/>
    </row>
    <row r="4373" spans="1:3" x14ac:dyDescent="0.25">
      <c r="A4373" s="155"/>
      <c r="B4373" s="160"/>
      <c r="C4373" s="160"/>
    </row>
    <row r="4374" spans="1:3" x14ac:dyDescent="0.25">
      <c r="A4374" s="155"/>
      <c r="B4374" s="160"/>
      <c r="C4374" s="160"/>
    </row>
    <row r="4375" spans="1:3" x14ac:dyDescent="0.25">
      <c r="A4375" s="155"/>
      <c r="B4375" s="160"/>
      <c r="C4375" s="160"/>
    </row>
    <row r="4376" spans="1:3" x14ac:dyDescent="0.25">
      <c r="A4376" s="155"/>
      <c r="B4376" s="160"/>
      <c r="C4376" s="160"/>
    </row>
    <row r="4377" spans="1:3" x14ac:dyDescent="0.25">
      <c r="A4377" s="155"/>
      <c r="B4377" s="160"/>
      <c r="C4377" s="160"/>
    </row>
    <row r="4378" spans="1:3" x14ac:dyDescent="0.25">
      <c r="A4378" s="155"/>
      <c r="B4378" s="160"/>
      <c r="C4378" s="160"/>
    </row>
    <row r="4379" spans="1:3" x14ac:dyDescent="0.25">
      <c r="A4379" s="155"/>
      <c r="B4379" s="160"/>
      <c r="C4379" s="160"/>
    </row>
    <row r="4380" spans="1:3" x14ac:dyDescent="0.25">
      <c r="A4380" s="155"/>
      <c r="B4380" s="160"/>
      <c r="C4380" s="160"/>
    </row>
    <row r="4381" spans="1:3" x14ac:dyDescent="0.25">
      <c r="A4381" s="155"/>
      <c r="B4381" s="160"/>
      <c r="C4381" s="160"/>
    </row>
    <row r="4382" spans="1:3" x14ac:dyDescent="0.25">
      <c r="A4382" s="155"/>
      <c r="B4382" s="160"/>
      <c r="C4382" s="160"/>
    </row>
    <row r="4383" spans="1:3" x14ac:dyDescent="0.25">
      <c r="A4383" s="155"/>
      <c r="B4383" s="160"/>
      <c r="C4383" s="160"/>
    </row>
    <row r="4384" spans="1:3" x14ac:dyDescent="0.25">
      <c r="A4384" s="155"/>
      <c r="B4384" s="160"/>
      <c r="C4384" s="160"/>
    </row>
    <row r="4385" spans="1:3" x14ac:dyDescent="0.25">
      <c r="A4385" s="155"/>
      <c r="B4385" s="160"/>
      <c r="C4385" s="160"/>
    </row>
    <row r="4386" spans="1:3" x14ac:dyDescent="0.25">
      <c r="A4386" s="155"/>
      <c r="B4386" s="160"/>
      <c r="C4386" s="160"/>
    </row>
    <row r="4387" spans="1:3" x14ac:dyDescent="0.25">
      <c r="A4387" s="155"/>
      <c r="B4387" s="160"/>
      <c r="C4387" s="160"/>
    </row>
    <row r="4388" spans="1:3" x14ac:dyDescent="0.25">
      <c r="A4388" s="155"/>
      <c r="B4388" s="160"/>
      <c r="C4388" s="160"/>
    </row>
    <row r="4389" spans="1:3" x14ac:dyDescent="0.25">
      <c r="A4389" s="155"/>
      <c r="B4389" s="160"/>
      <c r="C4389" s="160"/>
    </row>
    <row r="4390" spans="1:3" x14ac:dyDescent="0.25">
      <c r="A4390" s="155"/>
      <c r="B4390" s="160"/>
      <c r="C4390" s="160"/>
    </row>
    <row r="4391" spans="1:3" x14ac:dyDescent="0.25">
      <c r="A4391" s="155"/>
      <c r="B4391" s="160"/>
      <c r="C4391" s="160"/>
    </row>
    <row r="4392" spans="1:3" x14ac:dyDescent="0.25">
      <c r="A4392" s="155"/>
      <c r="B4392" s="160"/>
      <c r="C4392" s="160"/>
    </row>
    <row r="4393" spans="1:3" x14ac:dyDescent="0.25">
      <c r="A4393" s="155"/>
      <c r="B4393" s="160"/>
      <c r="C4393" s="160"/>
    </row>
    <row r="4394" spans="1:3" x14ac:dyDescent="0.25">
      <c r="A4394" s="155"/>
      <c r="B4394" s="160"/>
      <c r="C4394" s="160"/>
    </row>
    <row r="4395" spans="1:3" x14ac:dyDescent="0.25">
      <c r="A4395" s="155"/>
      <c r="B4395" s="160"/>
      <c r="C4395" s="160"/>
    </row>
    <row r="4396" spans="1:3" x14ac:dyDescent="0.25">
      <c r="A4396" s="155"/>
      <c r="B4396" s="160"/>
      <c r="C4396" s="160"/>
    </row>
    <row r="4397" spans="1:3" x14ac:dyDescent="0.25">
      <c r="A4397" s="155"/>
      <c r="B4397" s="160"/>
      <c r="C4397" s="160"/>
    </row>
    <row r="4398" spans="1:3" x14ac:dyDescent="0.25">
      <c r="A4398" s="155"/>
      <c r="B4398" s="160"/>
      <c r="C4398" s="160"/>
    </row>
    <row r="4399" spans="1:3" x14ac:dyDescent="0.25">
      <c r="A4399" s="155"/>
      <c r="B4399" s="160"/>
      <c r="C4399" s="160"/>
    </row>
    <row r="4400" spans="1:3" x14ac:dyDescent="0.25">
      <c r="A4400" s="155"/>
      <c r="B4400" s="160"/>
      <c r="C4400" s="160"/>
    </row>
    <row r="4401" spans="1:3" x14ac:dyDescent="0.25">
      <c r="A4401" s="155"/>
      <c r="B4401" s="160"/>
      <c r="C4401" s="160"/>
    </row>
    <row r="4402" spans="1:3" x14ac:dyDescent="0.25">
      <c r="A4402" s="155"/>
      <c r="B4402" s="160"/>
      <c r="C4402" s="160"/>
    </row>
    <row r="4403" spans="1:3" x14ac:dyDescent="0.25">
      <c r="A4403" s="155"/>
      <c r="B4403" s="160"/>
      <c r="C4403" s="160"/>
    </row>
    <row r="4404" spans="1:3" x14ac:dyDescent="0.25">
      <c r="A4404" s="155"/>
      <c r="B4404" s="160"/>
      <c r="C4404" s="160"/>
    </row>
    <row r="4405" spans="1:3" x14ac:dyDescent="0.25">
      <c r="A4405" s="155"/>
      <c r="B4405" s="160"/>
      <c r="C4405" s="160"/>
    </row>
    <row r="4406" spans="1:3" x14ac:dyDescent="0.25">
      <c r="A4406" s="155"/>
      <c r="B4406" s="160"/>
      <c r="C4406" s="160"/>
    </row>
    <row r="4407" spans="1:3" x14ac:dyDescent="0.25">
      <c r="A4407" s="155"/>
      <c r="B4407" s="160"/>
      <c r="C4407" s="160"/>
    </row>
    <row r="4408" spans="1:3" x14ac:dyDescent="0.25">
      <c r="A4408" s="155"/>
      <c r="B4408" s="160"/>
      <c r="C4408" s="160"/>
    </row>
    <row r="4409" spans="1:3" x14ac:dyDescent="0.25">
      <c r="A4409" s="155"/>
      <c r="B4409" s="160"/>
      <c r="C4409" s="160"/>
    </row>
    <row r="4410" spans="1:3" x14ac:dyDescent="0.25">
      <c r="A4410" s="155"/>
      <c r="B4410" s="160"/>
      <c r="C4410" s="160"/>
    </row>
    <row r="4411" spans="1:3" x14ac:dyDescent="0.25">
      <c r="A4411" s="155"/>
      <c r="B4411" s="160"/>
      <c r="C4411" s="160"/>
    </row>
    <row r="4412" spans="1:3" x14ac:dyDescent="0.25">
      <c r="A4412" s="155"/>
      <c r="B4412" s="160"/>
      <c r="C4412" s="160"/>
    </row>
    <row r="4413" spans="1:3" x14ac:dyDescent="0.25">
      <c r="A4413" s="155"/>
      <c r="B4413" s="160"/>
      <c r="C4413" s="160"/>
    </row>
    <row r="4414" spans="1:3" x14ac:dyDescent="0.25">
      <c r="A4414" s="155"/>
      <c r="B4414" s="160"/>
      <c r="C4414" s="160"/>
    </row>
    <row r="4415" spans="1:3" x14ac:dyDescent="0.25">
      <c r="A4415" s="155"/>
      <c r="B4415" s="160"/>
      <c r="C4415" s="160"/>
    </row>
    <row r="4416" spans="1:3" x14ac:dyDescent="0.25">
      <c r="A4416" s="155"/>
      <c r="B4416" s="160"/>
      <c r="C4416" s="160"/>
    </row>
    <row r="4417" spans="1:3" x14ac:dyDescent="0.25">
      <c r="A4417" s="155"/>
      <c r="B4417" s="160"/>
      <c r="C4417" s="160"/>
    </row>
    <row r="4418" spans="1:3" x14ac:dyDescent="0.25">
      <c r="A4418" s="155"/>
      <c r="B4418" s="160"/>
      <c r="C4418" s="160"/>
    </row>
    <row r="4419" spans="1:3" x14ac:dyDescent="0.25">
      <c r="A4419" s="155"/>
      <c r="B4419" s="160"/>
      <c r="C4419" s="160"/>
    </row>
    <row r="4420" spans="1:3" x14ac:dyDescent="0.25">
      <c r="A4420" s="155"/>
      <c r="B4420" s="160"/>
      <c r="C4420" s="160"/>
    </row>
    <row r="4421" spans="1:3" x14ac:dyDescent="0.25">
      <c r="A4421" s="155"/>
      <c r="B4421" s="160"/>
      <c r="C4421" s="160"/>
    </row>
    <row r="4422" spans="1:3" x14ac:dyDescent="0.25">
      <c r="A4422" s="155"/>
      <c r="B4422" s="160"/>
      <c r="C4422" s="160"/>
    </row>
    <row r="4423" spans="1:3" x14ac:dyDescent="0.25">
      <c r="A4423" s="155"/>
      <c r="B4423" s="160"/>
      <c r="C4423" s="160"/>
    </row>
    <row r="4424" spans="1:3" x14ac:dyDescent="0.25">
      <c r="A4424" s="155"/>
      <c r="B4424" s="160"/>
      <c r="C4424" s="160"/>
    </row>
    <row r="4425" spans="1:3" x14ac:dyDescent="0.25">
      <c r="A4425" s="155"/>
      <c r="B4425" s="160"/>
      <c r="C4425" s="160"/>
    </row>
    <row r="4426" spans="1:3" x14ac:dyDescent="0.25">
      <c r="A4426" s="155"/>
      <c r="B4426" s="160"/>
      <c r="C4426" s="160"/>
    </row>
    <row r="4427" spans="1:3" x14ac:dyDescent="0.25">
      <c r="A4427" s="155"/>
      <c r="B4427" s="160"/>
      <c r="C4427" s="160"/>
    </row>
    <row r="4428" spans="1:3" x14ac:dyDescent="0.25">
      <c r="A4428" s="155"/>
      <c r="B4428" s="160"/>
      <c r="C4428" s="160"/>
    </row>
    <row r="4429" spans="1:3" x14ac:dyDescent="0.25">
      <c r="A4429" s="155"/>
      <c r="B4429" s="160"/>
      <c r="C4429" s="160"/>
    </row>
    <row r="4430" spans="1:3" x14ac:dyDescent="0.25">
      <c r="A4430" s="155"/>
      <c r="B4430" s="160"/>
      <c r="C4430" s="160"/>
    </row>
    <row r="4431" spans="1:3" x14ac:dyDescent="0.25">
      <c r="A4431" s="155"/>
      <c r="B4431" s="160"/>
      <c r="C4431" s="160"/>
    </row>
    <row r="4432" spans="1:3" x14ac:dyDescent="0.25">
      <c r="A4432" s="155"/>
      <c r="B4432" s="160"/>
      <c r="C4432" s="160"/>
    </row>
    <row r="4433" spans="1:3" x14ac:dyDescent="0.25">
      <c r="A4433" s="155"/>
      <c r="B4433" s="160"/>
      <c r="C4433" s="160"/>
    </row>
    <row r="4434" spans="1:3" x14ac:dyDescent="0.25">
      <c r="A4434" s="155"/>
      <c r="B4434" s="160"/>
      <c r="C4434" s="160"/>
    </row>
    <row r="4435" spans="1:3" x14ac:dyDescent="0.25">
      <c r="A4435" s="155"/>
      <c r="B4435" s="160"/>
      <c r="C4435" s="160"/>
    </row>
    <row r="4436" spans="1:3" x14ac:dyDescent="0.25">
      <c r="A4436" s="155"/>
      <c r="B4436" s="160"/>
      <c r="C4436" s="160"/>
    </row>
    <row r="4437" spans="1:3" x14ac:dyDescent="0.25">
      <c r="A4437" s="155"/>
      <c r="B4437" s="160"/>
      <c r="C4437" s="160"/>
    </row>
    <row r="4438" spans="1:3" x14ac:dyDescent="0.25">
      <c r="A4438" s="155"/>
      <c r="B4438" s="160"/>
      <c r="C4438" s="160"/>
    </row>
    <row r="4439" spans="1:3" x14ac:dyDescent="0.25">
      <c r="A4439" s="155"/>
      <c r="B4439" s="160"/>
      <c r="C4439" s="160"/>
    </row>
    <row r="4440" spans="1:3" x14ac:dyDescent="0.25">
      <c r="A4440" s="155"/>
      <c r="B4440" s="160"/>
      <c r="C4440" s="160"/>
    </row>
    <row r="4441" spans="1:3" x14ac:dyDescent="0.25">
      <c r="A4441" s="155"/>
      <c r="B4441" s="160"/>
      <c r="C4441" s="160"/>
    </row>
    <row r="4442" spans="1:3" x14ac:dyDescent="0.25">
      <c r="A4442" s="155"/>
      <c r="B4442" s="160"/>
      <c r="C4442" s="160"/>
    </row>
    <row r="4443" spans="1:3" x14ac:dyDescent="0.25">
      <c r="A4443" s="155"/>
      <c r="B4443" s="160"/>
      <c r="C4443" s="160"/>
    </row>
    <row r="4444" spans="1:3" x14ac:dyDescent="0.25">
      <c r="A4444" s="155"/>
      <c r="B4444" s="160"/>
      <c r="C4444" s="160"/>
    </row>
    <row r="4445" spans="1:3" x14ac:dyDescent="0.25">
      <c r="A4445" s="155"/>
      <c r="B4445" s="160"/>
      <c r="C4445" s="160"/>
    </row>
    <row r="4446" spans="1:3" x14ac:dyDescent="0.25">
      <c r="A4446" s="155"/>
      <c r="B4446" s="160"/>
      <c r="C4446" s="160"/>
    </row>
    <row r="4447" spans="1:3" x14ac:dyDescent="0.25">
      <c r="A4447" s="155"/>
      <c r="B4447" s="160"/>
      <c r="C4447" s="160"/>
    </row>
    <row r="4448" spans="1:3" x14ac:dyDescent="0.25">
      <c r="A4448" s="155"/>
      <c r="B4448" s="160"/>
      <c r="C4448" s="160"/>
    </row>
    <row r="4449" spans="1:3" x14ac:dyDescent="0.25">
      <c r="A4449" s="155"/>
      <c r="B4449" s="160"/>
      <c r="C4449" s="160"/>
    </row>
    <row r="4450" spans="1:3" x14ac:dyDescent="0.25">
      <c r="A4450" s="155"/>
      <c r="B4450" s="160"/>
      <c r="C4450" s="160"/>
    </row>
    <row r="4451" spans="1:3" x14ac:dyDescent="0.25">
      <c r="A4451" s="155"/>
      <c r="B4451" s="160"/>
      <c r="C4451" s="160"/>
    </row>
    <row r="4452" spans="1:3" x14ac:dyDescent="0.25">
      <c r="A4452" s="155"/>
      <c r="B4452" s="160"/>
      <c r="C4452" s="160"/>
    </row>
    <row r="4453" spans="1:3" x14ac:dyDescent="0.25">
      <c r="A4453" s="155"/>
      <c r="B4453" s="160"/>
      <c r="C4453" s="160"/>
    </row>
    <row r="4454" spans="1:3" x14ac:dyDescent="0.25">
      <c r="A4454" s="155"/>
      <c r="B4454" s="160"/>
      <c r="C4454" s="160"/>
    </row>
    <row r="4455" spans="1:3" x14ac:dyDescent="0.25">
      <c r="A4455" s="155"/>
      <c r="B4455" s="160"/>
      <c r="C4455" s="160"/>
    </row>
    <row r="4456" spans="1:3" x14ac:dyDescent="0.25">
      <c r="A4456" s="155"/>
      <c r="B4456" s="160"/>
      <c r="C4456" s="160"/>
    </row>
    <row r="4457" spans="1:3" x14ac:dyDescent="0.25">
      <c r="A4457" s="155"/>
      <c r="B4457" s="160"/>
      <c r="C4457" s="160"/>
    </row>
    <row r="4458" spans="1:3" x14ac:dyDescent="0.25">
      <c r="A4458" s="155"/>
      <c r="B4458" s="160"/>
      <c r="C4458" s="160"/>
    </row>
    <row r="4459" spans="1:3" x14ac:dyDescent="0.25">
      <c r="A4459" s="155"/>
      <c r="B4459" s="160"/>
      <c r="C4459" s="160"/>
    </row>
    <row r="4460" spans="1:3" x14ac:dyDescent="0.25">
      <c r="A4460" s="155"/>
      <c r="B4460" s="160"/>
      <c r="C4460" s="160"/>
    </row>
    <row r="4461" spans="1:3" x14ac:dyDescent="0.25">
      <c r="A4461" s="155"/>
      <c r="B4461" s="160"/>
      <c r="C4461" s="160"/>
    </row>
    <row r="4462" spans="1:3" x14ac:dyDescent="0.25">
      <c r="A4462" s="155"/>
      <c r="B4462" s="160"/>
      <c r="C4462" s="160"/>
    </row>
    <row r="4463" spans="1:3" x14ac:dyDescent="0.25">
      <c r="A4463" s="155"/>
      <c r="B4463" s="160"/>
      <c r="C4463" s="160"/>
    </row>
    <row r="4464" spans="1:3" x14ac:dyDescent="0.25">
      <c r="A4464" s="155"/>
      <c r="B4464" s="160"/>
      <c r="C4464" s="160"/>
    </row>
    <row r="4465" spans="1:3" x14ac:dyDescent="0.25">
      <c r="A4465" s="155"/>
      <c r="B4465" s="160"/>
      <c r="C4465" s="160"/>
    </row>
    <row r="4466" spans="1:3" x14ac:dyDescent="0.25">
      <c r="A4466" s="155"/>
      <c r="B4466" s="160"/>
      <c r="C4466" s="160"/>
    </row>
    <row r="4467" spans="1:3" x14ac:dyDescent="0.25">
      <c r="A4467" s="155"/>
      <c r="B4467" s="160"/>
      <c r="C4467" s="160"/>
    </row>
    <row r="4468" spans="1:3" x14ac:dyDescent="0.25">
      <c r="A4468" s="155"/>
      <c r="B4468" s="160"/>
      <c r="C4468" s="160"/>
    </row>
    <row r="4469" spans="1:3" x14ac:dyDescent="0.25">
      <c r="A4469" s="155"/>
      <c r="B4469" s="160"/>
      <c r="C4469" s="160"/>
    </row>
    <row r="4470" spans="1:3" x14ac:dyDescent="0.25">
      <c r="A4470" s="155"/>
      <c r="B4470" s="160"/>
      <c r="C4470" s="160"/>
    </row>
    <row r="4471" spans="1:3" x14ac:dyDescent="0.25">
      <c r="A4471" s="155"/>
      <c r="B4471" s="160"/>
      <c r="C4471" s="160"/>
    </row>
    <row r="4472" spans="1:3" x14ac:dyDescent="0.25">
      <c r="A4472" s="155"/>
      <c r="B4472" s="160"/>
      <c r="C4472" s="160"/>
    </row>
    <row r="4473" spans="1:3" x14ac:dyDescent="0.25">
      <c r="A4473" s="155"/>
      <c r="B4473" s="160"/>
      <c r="C4473" s="160"/>
    </row>
    <row r="4474" spans="1:3" x14ac:dyDescent="0.25">
      <c r="A4474" s="155"/>
      <c r="B4474" s="160"/>
      <c r="C4474" s="160"/>
    </row>
    <row r="4475" spans="1:3" x14ac:dyDescent="0.25">
      <c r="A4475" s="155"/>
      <c r="B4475" s="160"/>
      <c r="C4475" s="160"/>
    </row>
    <row r="4476" spans="1:3" x14ac:dyDescent="0.25">
      <c r="A4476" s="155"/>
      <c r="B4476" s="160"/>
      <c r="C4476" s="160"/>
    </row>
    <row r="4477" spans="1:3" x14ac:dyDescent="0.25">
      <c r="A4477" s="155"/>
      <c r="B4477" s="160"/>
      <c r="C4477" s="160"/>
    </row>
    <row r="4478" spans="1:3" x14ac:dyDescent="0.25">
      <c r="A4478" s="155"/>
      <c r="B4478" s="160"/>
      <c r="C4478" s="160"/>
    </row>
    <row r="4479" spans="1:3" x14ac:dyDescent="0.25">
      <c r="A4479" s="155"/>
      <c r="B4479" s="160"/>
      <c r="C4479" s="160"/>
    </row>
    <row r="4480" spans="1:3" x14ac:dyDescent="0.25">
      <c r="A4480" s="155"/>
      <c r="B4480" s="160"/>
      <c r="C4480" s="160"/>
    </row>
    <row r="4481" spans="1:3" x14ac:dyDescent="0.25">
      <c r="A4481" s="155"/>
      <c r="B4481" s="160"/>
      <c r="C4481" s="160"/>
    </row>
    <row r="4482" spans="1:3" x14ac:dyDescent="0.25">
      <c r="A4482" s="155"/>
      <c r="B4482" s="160"/>
      <c r="C4482" s="160"/>
    </row>
    <row r="4483" spans="1:3" x14ac:dyDescent="0.25">
      <c r="A4483" s="155"/>
      <c r="B4483" s="160"/>
      <c r="C4483" s="160"/>
    </row>
    <row r="4484" spans="1:3" x14ac:dyDescent="0.25">
      <c r="A4484" s="155"/>
      <c r="B4484" s="160"/>
      <c r="C4484" s="160"/>
    </row>
    <row r="4485" spans="1:3" x14ac:dyDescent="0.25">
      <c r="A4485" s="155"/>
      <c r="B4485" s="160"/>
      <c r="C4485" s="160"/>
    </row>
    <row r="4486" spans="1:3" x14ac:dyDescent="0.25">
      <c r="A4486" s="155"/>
      <c r="B4486" s="160"/>
      <c r="C4486" s="160"/>
    </row>
    <row r="4487" spans="1:3" x14ac:dyDescent="0.25">
      <c r="A4487" s="155"/>
      <c r="B4487" s="160"/>
      <c r="C4487" s="160"/>
    </row>
    <row r="4488" spans="1:3" x14ac:dyDescent="0.25">
      <c r="A4488" s="155"/>
      <c r="B4488" s="160"/>
      <c r="C4488" s="160"/>
    </row>
    <row r="4489" spans="1:3" x14ac:dyDescent="0.25">
      <c r="A4489" s="155"/>
      <c r="B4489" s="160"/>
      <c r="C4489" s="160"/>
    </row>
    <row r="4490" spans="1:3" x14ac:dyDescent="0.25">
      <c r="A4490" s="155"/>
      <c r="B4490" s="160"/>
      <c r="C4490" s="160"/>
    </row>
    <row r="4491" spans="1:3" x14ac:dyDescent="0.25">
      <c r="A4491" s="155"/>
      <c r="B4491" s="160"/>
      <c r="C4491" s="160"/>
    </row>
    <row r="4492" spans="1:3" x14ac:dyDescent="0.25">
      <c r="A4492" s="155"/>
      <c r="B4492" s="160"/>
      <c r="C4492" s="160"/>
    </row>
    <row r="4493" spans="1:3" x14ac:dyDescent="0.25">
      <c r="A4493" s="155"/>
      <c r="B4493" s="160"/>
      <c r="C4493" s="160"/>
    </row>
    <row r="4494" spans="1:3" x14ac:dyDescent="0.25">
      <c r="A4494" s="155"/>
      <c r="B4494" s="160"/>
      <c r="C4494" s="160"/>
    </row>
    <row r="4495" spans="1:3" x14ac:dyDescent="0.25">
      <c r="A4495" s="155"/>
      <c r="B4495" s="160"/>
      <c r="C4495" s="160"/>
    </row>
    <row r="4496" spans="1:3" x14ac:dyDescent="0.25">
      <c r="A4496" s="155"/>
      <c r="B4496" s="160"/>
      <c r="C4496" s="160"/>
    </row>
    <row r="4497" spans="1:3" x14ac:dyDescent="0.25">
      <c r="A4497" s="155"/>
      <c r="B4497" s="160"/>
      <c r="C4497" s="160"/>
    </row>
    <row r="4498" spans="1:3" x14ac:dyDescent="0.25">
      <c r="A4498" s="155"/>
      <c r="B4498" s="160"/>
      <c r="C4498" s="160"/>
    </row>
    <row r="4499" spans="1:3" x14ac:dyDescent="0.25">
      <c r="A4499" s="155"/>
      <c r="B4499" s="160"/>
      <c r="C4499" s="160"/>
    </row>
    <row r="4500" spans="1:3" x14ac:dyDescent="0.25">
      <c r="A4500" s="155"/>
      <c r="B4500" s="160"/>
      <c r="C4500" s="160"/>
    </row>
    <row r="4501" spans="1:3" x14ac:dyDescent="0.25">
      <c r="A4501" s="155"/>
      <c r="B4501" s="160"/>
      <c r="C4501" s="160"/>
    </row>
    <row r="4502" spans="1:3" x14ac:dyDescent="0.25">
      <c r="A4502" s="155"/>
      <c r="B4502" s="160"/>
      <c r="C4502" s="160"/>
    </row>
    <row r="4503" spans="1:3" x14ac:dyDescent="0.25">
      <c r="A4503" s="155"/>
      <c r="B4503" s="160"/>
      <c r="C4503" s="160"/>
    </row>
    <row r="4504" spans="1:3" x14ac:dyDescent="0.25">
      <c r="A4504" s="155"/>
      <c r="B4504" s="160"/>
      <c r="C4504" s="160"/>
    </row>
    <row r="4505" spans="1:3" x14ac:dyDescent="0.25">
      <c r="A4505" s="155"/>
      <c r="B4505" s="160"/>
      <c r="C4505" s="160"/>
    </row>
    <row r="4506" spans="1:3" x14ac:dyDescent="0.25">
      <c r="A4506" s="155"/>
      <c r="B4506" s="160"/>
      <c r="C4506" s="160"/>
    </row>
    <row r="4507" spans="1:3" x14ac:dyDescent="0.25">
      <c r="A4507" s="155"/>
      <c r="B4507" s="160"/>
      <c r="C4507" s="160"/>
    </row>
    <row r="4508" spans="1:3" x14ac:dyDescent="0.25">
      <c r="A4508" s="155"/>
      <c r="B4508" s="160"/>
      <c r="C4508" s="160"/>
    </row>
    <row r="4509" spans="1:3" x14ac:dyDescent="0.25">
      <c r="A4509" s="155"/>
      <c r="B4509" s="160"/>
      <c r="C4509" s="160"/>
    </row>
    <row r="4510" spans="1:3" x14ac:dyDescent="0.25">
      <c r="A4510" s="155"/>
      <c r="B4510" s="160"/>
      <c r="C4510" s="160"/>
    </row>
    <row r="4511" spans="1:3" x14ac:dyDescent="0.25">
      <c r="A4511" s="155"/>
      <c r="B4511" s="160"/>
      <c r="C4511" s="160"/>
    </row>
    <row r="4512" spans="1:3" x14ac:dyDescent="0.25">
      <c r="A4512" s="155"/>
      <c r="B4512" s="160"/>
      <c r="C4512" s="160"/>
    </row>
    <row r="4513" spans="1:3" x14ac:dyDescent="0.25">
      <c r="A4513" s="155"/>
      <c r="B4513" s="160"/>
      <c r="C4513" s="160"/>
    </row>
    <row r="4514" spans="1:3" x14ac:dyDescent="0.25">
      <c r="A4514" s="155"/>
      <c r="B4514" s="160"/>
      <c r="C4514" s="160"/>
    </row>
    <row r="4515" spans="1:3" x14ac:dyDescent="0.25">
      <c r="A4515" s="155"/>
      <c r="B4515" s="160"/>
      <c r="C4515" s="160"/>
    </row>
    <row r="4516" spans="1:3" x14ac:dyDescent="0.25">
      <c r="A4516" s="155"/>
      <c r="B4516" s="160"/>
      <c r="C4516" s="160"/>
    </row>
    <row r="4517" spans="1:3" x14ac:dyDescent="0.25">
      <c r="A4517" s="155"/>
      <c r="B4517" s="160"/>
      <c r="C4517" s="160"/>
    </row>
    <row r="4518" spans="1:3" x14ac:dyDescent="0.25">
      <c r="A4518" s="155"/>
      <c r="B4518" s="160"/>
      <c r="C4518" s="160"/>
    </row>
    <row r="4519" spans="1:3" x14ac:dyDescent="0.25">
      <c r="A4519" s="155"/>
      <c r="B4519" s="160"/>
      <c r="C4519" s="160"/>
    </row>
    <row r="4520" spans="1:3" x14ac:dyDescent="0.25">
      <c r="A4520" s="155"/>
      <c r="B4520" s="160"/>
      <c r="C4520" s="160"/>
    </row>
    <row r="4521" spans="1:3" x14ac:dyDescent="0.25">
      <c r="A4521" s="155"/>
      <c r="B4521" s="160"/>
      <c r="C4521" s="160"/>
    </row>
    <row r="4522" spans="1:3" x14ac:dyDescent="0.25">
      <c r="A4522" s="155"/>
      <c r="B4522" s="160"/>
      <c r="C4522" s="160"/>
    </row>
    <row r="4523" spans="1:3" x14ac:dyDescent="0.25">
      <c r="A4523" s="155"/>
      <c r="B4523" s="160"/>
      <c r="C4523" s="160"/>
    </row>
    <row r="4524" spans="1:3" x14ac:dyDescent="0.25">
      <c r="A4524" s="155"/>
      <c r="B4524" s="160"/>
      <c r="C4524" s="160"/>
    </row>
    <row r="4525" spans="1:3" x14ac:dyDescent="0.25">
      <c r="A4525" s="155"/>
      <c r="B4525" s="160"/>
      <c r="C4525" s="160"/>
    </row>
    <row r="4526" spans="1:3" x14ac:dyDescent="0.25">
      <c r="A4526" s="155"/>
      <c r="B4526" s="160"/>
      <c r="C4526" s="160"/>
    </row>
    <row r="4527" spans="1:3" x14ac:dyDescent="0.25">
      <c r="A4527" s="155"/>
      <c r="B4527" s="160"/>
      <c r="C4527" s="160"/>
    </row>
    <row r="4528" spans="1:3" x14ac:dyDescent="0.25">
      <c r="A4528" s="155"/>
      <c r="B4528" s="160"/>
      <c r="C4528" s="160"/>
    </row>
    <row r="4529" spans="1:3" x14ac:dyDescent="0.25">
      <c r="A4529" s="155"/>
      <c r="B4529" s="160"/>
      <c r="C4529" s="160"/>
    </row>
    <row r="4530" spans="1:3" x14ac:dyDescent="0.25">
      <c r="A4530" s="155"/>
      <c r="B4530" s="160"/>
      <c r="C4530" s="160"/>
    </row>
    <row r="4531" spans="1:3" x14ac:dyDescent="0.25">
      <c r="A4531" s="155"/>
      <c r="B4531" s="160"/>
      <c r="C4531" s="160"/>
    </row>
    <row r="4532" spans="1:3" x14ac:dyDescent="0.25">
      <c r="A4532" s="155"/>
      <c r="B4532" s="160"/>
      <c r="C4532" s="160"/>
    </row>
    <row r="4533" spans="1:3" x14ac:dyDescent="0.25">
      <c r="A4533" s="155"/>
      <c r="B4533" s="160"/>
      <c r="C4533" s="160"/>
    </row>
    <row r="4534" spans="1:3" x14ac:dyDescent="0.25">
      <c r="A4534" s="155"/>
      <c r="B4534" s="160"/>
      <c r="C4534" s="160"/>
    </row>
    <row r="4535" spans="1:3" x14ac:dyDescent="0.25">
      <c r="A4535" s="155"/>
      <c r="B4535" s="160"/>
      <c r="C4535" s="160"/>
    </row>
    <row r="4536" spans="1:3" x14ac:dyDescent="0.25">
      <c r="A4536" s="155"/>
      <c r="B4536" s="160"/>
      <c r="C4536" s="160"/>
    </row>
    <row r="4537" spans="1:3" x14ac:dyDescent="0.25">
      <c r="A4537" s="155"/>
      <c r="B4537" s="160"/>
      <c r="C4537" s="160"/>
    </row>
    <row r="4538" spans="1:3" x14ac:dyDescent="0.25">
      <c r="A4538" s="155"/>
      <c r="B4538" s="160"/>
      <c r="C4538" s="160"/>
    </row>
    <row r="4539" spans="1:3" x14ac:dyDescent="0.25">
      <c r="A4539" s="155"/>
      <c r="B4539" s="160"/>
      <c r="C4539" s="160"/>
    </row>
    <row r="4540" spans="1:3" x14ac:dyDescent="0.25">
      <c r="A4540" s="155"/>
      <c r="B4540" s="160"/>
      <c r="C4540" s="160"/>
    </row>
    <row r="4541" spans="1:3" x14ac:dyDescent="0.25">
      <c r="A4541" s="155"/>
      <c r="B4541" s="160"/>
      <c r="C4541" s="160"/>
    </row>
    <row r="4542" spans="1:3" x14ac:dyDescent="0.25">
      <c r="A4542" s="155"/>
      <c r="B4542" s="160"/>
      <c r="C4542" s="160"/>
    </row>
    <row r="4543" spans="1:3" x14ac:dyDescent="0.25">
      <c r="A4543" s="155"/>
      <c r="B4543" s="160"/>
      <c r="C4543" s="160"/>
    </row>
    <row r="4544" spans="1:3" x14ac:dyDescent="0.25">
      <c r="A4544" s="155"/>
      <c r="B4544" s="160"/>
      <c r="C4544" s="160"/>
    </row>
    <row r="4545" spans="1:3" x14ac:dyDescent="0.25">
      <c r="A4545" s="155"/>
      <c r="B4545" s="160"/>
      <c r="C4545" s="160"/>
    </row>
    <row r="4546" spans="1:3" x14ac:dyDescent="0.25">
      <c r="A4546" s="155"/>
      <c r="B4546" s="160"/>
      <c r="C4546" s="160"/>
    </row>
    <row r="4547" spans="1:3" x14ac:dyDescent="0.25">
      <c r="A4547" s="155"/>
      <c r="B4547" s="160"/>
      <c r="C4547" s="160"/>
    </row>
    <row r="4548" spans="1:3" x14ac:dyDescent="0.25">
      <c r="A4548" s="155"/>
      <c r="B4548" s="160"/>
      <c r="C4548" s="160"/>
    </row>
    <row r="4549" spans="1:3" x14ac:dyDescent="0.25">
      <c r="A4549" s="155"/>
      <c r="B4549" s="160"/>
      <c r="C4549" s="160"/>
    </row>
    <row r="4550" spans="1:3" x14ac:dyDescent="0.25">
      <c r="A4550" s="155"/>
      <c r="B4550" s="160"/>
      <c r="C4550" s="160"/>
    </row>
    <row r="4551" spans="1:3" x14ac:dyDescent="0.25">
      <c r="A4551" s="155"/>
      <c r="B4551" s="160"/>
      <c r="C4551" s="160"/>
    </row>
    <row r="4552" spans="1:3" x14ac:dyDescent="0.25">
      <c r="A4552" s="155"/>
      <c r="B4552" s="160"/>
      <c r="C4552" s="160"/>
    </row>
    <row r="4553" spans="1:3" x14ac:dyDescent="0.25">
      <c r="A4553" s="155"/>
      <c r="B4553" s="160"/>
      <c r="C4553" s="160"/>
    </row>
    <row r="4554" spans="1:3" x14ac:dyDescent="0.25">
      <c r="A4554" s="155"/>
      <c r="B4554" s="160"/>
      <c r="C4554" s="160"/>
    </row>
    <row r="4555" spans="1:3" x14ac:dyDescent="0.25">
      <c r="A4555" s="155"/>
      <c r="B4555" s="160"/>
      <c r="C4555" s="160"/>
    </row>
    <row r="4556" spans="1:3" x14ac:dyDescent="0.25">
      <c r="A4556" s="155"/>
      <c r="B4556" s="160"/>
      <c r="C4556" s="160"/>
    </row>
    <row r="4557" spans="1:3" x14ac:dyDescent="0.25">
      <c r="A4557" s="155"/>
      <c r="B4557" s="160"/>
      <c r="C4557" s="160"/>
    </row>
    <row r="4558" spans="1:3" x14ac:dyDescent="0.25">
      <c r="A4558" s="155"/>
      <c r="B4558" s="160"/>
      <c r="C4558" s="160"/>
    </row>
    <row r="4559" spans="1:3" x14ac:dyDescent="0.25">
      <c r="A4559" s="155"/>
      <c r="B4559" s="160"/>
      <c r="C4559" s="160"/>
    </row>
    <row r="4560" spans="1:3" x14ac:dyDescent="0.25">
      <c r="A4560" s="155"/>
      <c r="B4560" s="160"/>
      <c r="C4560" s="160"/>
    </row>
    <row r="4561" spans="1:3" x14ac:dyDescent="0.25">
      <c r="A4561" s="155"/>
      <c r="B4561" s="160"/>
      <c r="C4561" s="160"/>
    </row>
    <row r="4562" spans="1:3" x14ac:dyDescent="0.25">
      <c r="A4562" s="155"/>
      <c r="B4562" s="160"/>
      <c r="C4562" s="160"/>
    </row>
    <row r="4563" spans="1:3" x14ac:dyDescent="0.25">
      <c r="A4563" s="155"/>
      <c r="B4563" s="160"/>
      <c r="C4563" s="160"/>
    </row>
    <row r="4564" spans="1:3" x14ac:dyDescent="0.25">
      <c r="A4564" s="155"/>
      <c r="B4564" s="160"/>
      <c r="C4564" s="160"/>
    </row>
    <row r="4565" spans="1:3" x14ac:dyDescent="0.25">
      <c r="A4565" s="155"/>
      <c r="B4565" s="160"/>
      <c r="C4565" s="160"/>
    </row>
    <row r="4566" spans="1:3" x14ac:dyDescent="0.25">
      <c r="A4566" s="155"/>
      <c r="B4566" s="160"/>
      <c r="C4566" s="160"/>
    </row>
    <row r="4567" spans="1:3" x14ac:dyDescent="0.25">
      <c r="A4567" s="155"/>
      <c r="B4567" s="160"/>
      <c r="C4567" s="160"/>
    </row>
    <row r="4568" spans="1:3" x14ac:dyDescent="0.25">
      <c r="A4568" s="155"/>
      <c r="B4568" s="160"/>
      <c r="C4568" s="160"/>
    </row>
    <row r="4569" spans="1:3" x14ac:dyDescent="0.25">
      <c r="A4569" s="155"/>
      <c r="B4569" s="160"/>
      <c r="C4569" s="160"/>
    </row>
    <row r="4570" spans="1:3" x14ac:dyDescent="0.25">
      <c r="A4570" s="155"/>
      <c r="B4570" s="160"/>
      <c r="C4570" s="160"/>
    </row>
    <row r="4571" spans="1:3" x14ac:dyDescent="0.25">
      <c r="A4571" s="155"/>
      <c r="B4571" s="160"/>
      <c r="C4571" s="160"/>
    </row>
    <row r="4572" spans="1:3" x14ac:dyDescent="0.25">
      <c r="A4572" s="155"/>
      <c r="B4572" s="160"/>
      <c r="C4572" s="160"/>
    </row>
    <row r="4573" spans="1:3" x14ac:dyDescent="0.25">
      <c r="A4573" s="155"/>
      <c r="B4573" s="160"/>
      <c r="C4573" s="160"/>
    </row>
    <row r="4574" spans="1:3" x14ac:dyDescent="0.25">
      <c r="A4574" s="155"/>
      <c r="B4574" s="160"/>
      <c r="C4574" s="160"/>
    </row>
    <row r="4575" spans="1:3" x14ac:dyDescent="0.25">
      <c r="A4575" s="155"/>
      <c r="B4575" s="160"/>
      <c r="C4575" s="160"/>
    </row>
    <row r="4576" spans="1:3" x14ac:dyDescent="0.25">
      <c r="A4576" s="155"/>
      <c r="B4576" s="160"/>
      <c r="C4576" s="160"/>
    </row>
    <row r="4577" spans="1:3" x14ac:dyDescent="0.25">
      <c r="A4577" s="155"/>
      <c r="B4577" s="160"/>
      <c r="C4577" s="160"/>
    </row>
    <row r="4578" spans="1:3" x14ac:dyDescent="0.25">
      <c r="A4578" s="155"/>
      <c r="B4578" s="160"/>
      <c r="C4578" s="160"/>
    </row>
    <row r="4579" spans="1:3" x14ac:dyDescent="0.25">
      <c r="A4579" s="155"/>
      <c r="B4579" s="160"/>
      <c r="C4579" s="160"/>
    </row>
    <row r="4580" spans="1:3" x14ac:dyDescent="0.25">
      <c r="A4580" s="155"/>
      <c r="B4580" s="160"/>
      <c r="C4580" s="160"/>
    </row>
    <row r="4581" spans="1:3" x14ac:dyDescent="0.25">
      <c r="A4581" s="155"/>
      <c r="B4581" s="160"/>
      <c r="C4581" s="160"/>
    </row>
    <row r="4582" spans="1:3" x14ac:dyDescent="0.25">
      <c r="A4582" s="155"/>
      <c r="B4582" s="160"/>
      <c r="C4582" s="160"/>
    </row>
    <row r="4583" spans="1:3" x14ac:dyDescent="0.25">
      <c r="A4583" s="155"/>
      <c r="B4583" s="160"/>
      <c r="C4583" s="160"/>
    </row>
    <row r="4584" spans="1:3" x14ac:dyDescent="0.25">
      <c r="A4584" s="155"/>
      <c r="B4584" s="160"/>
      <c r="C4584" s="160"/>
    </row>
    <row r="4585" spans="1:3" x14ac:dyDescent="0.25">
      <c r="A4585" s="155"/>
      <c r="B4585" s="160"/>
      <c r="C4585" s="160"/>
    </row>
    <row r="4586" spans="1:3" x14ac:dyDescent="0.25">
      <c r="A4586" s="155"/>
      <c r="B4586" s="160"/>
      <c r="C4586" s="160"/>
    </row>
    <row r="4587" spans="1:3" x14ac:dyDescent="0.25">
      <c r="A4587" s="155"/>
      <c r="B4587" s="160"/>
      <c r="C4587" s="160"/>
    </row>
    <row r="4588" spans="1:3" x14ac:dyDescent="0.25">
      <c r="A4588" s="155"/>
      <c r="B4588" s="160"/>
      <c r="C4588" s="160"/>
    </row>
    <row r="4589" spans="1:3" x14ac:dyDescent="0.25">
      <c r="A4589" s="155"/>
      <c r="B4589" s="160"/>
      <c r="C4589" s="160"/>
    </row>
    <row r="4590" spans="1:3" x14ac:dyDescent="0.25">
      <c r="A4590" s="155"/>
      <c r="B4590" s="160"/>
      <c r="C4590" s="160"/>
    </row>
    <row r="4591" spans="1:3" x14ac:dyDescent="0.25">
      <c r="A4591" s="155"/>
      <c r="B4591" s="160"/>
      <c r="C4591" s="160"/>
    </row>
    <row r="4592" spans="1:3" x14ac:dyDescent="0.25">
      <c r="A4592" s="155"/>
      <c r="B4592" s="160"/>
      <c r="C4592" s="160"/>
    </row>
    <row r="4593" spans="1:3" x14ac:dyDescent="0.25">
      <c r="A4593" s="155"/>
      <c r="B4593" s="160"/>
      <c r="C4593" s="160"/>
    </row>
    <row r="4594" spans="1:3" x14ac:dyDescent="0.25">
      <c r="A4594" s="155"/>
      <c r="B4594" s="160"/>
      <c r="C4594" s="160"/>
    </row>
    <row r="4595" spans="1:3" x14ac:dyDescent="0.25">
      <c r="A4595" s="155"/>
      <c r="B4595" s="160"/>
      <c r="C4595" s="160"/>
    </row>
    <row r="4596" spans="1:3" x14ac:dyDescent="0.25">
      <c r="A4596" s="155"/>
      <c r="B4596" s="160"/>
      <c r="C4596" s="160"/>
    </row>
    <row r="4597" spans="1:3" x14ac:dyDescent="0.25">
      <c r="A4597" s="155"/>
      <c r="B4597" s="160"/>
      <c r="C4597" s="160"/>
    </row>
    <row r="4598" spans="1:3" x14ac:dyDescent="0.25">
      <c r="A4598" s="155"/>
      <c r="B4598" s="160"/>
      <c r="C4598" s="160"/>
    </row>
    <row r="4599" spans="1:3" x14ac:dyDescent="0.25">
      <c r="A4599" s="155"/>
      <c r="B4599" s="160"/>
      <c r="C4599" s="160"/>
    </row>
    <row r="4600" spans="1:3" x14ac:dyDescent="0.25">
      <c r="A4600" s="155"/>
      <c r="B4600" s="160"/>
      <c r="C4600" s="160"/>
    </row>
    <row r="4601" spans="1:3" x14ac:dyDescent="0.25">
      <c r="A4601" s="155"/>
      <c r="B4601" s="160"/>
      <c r="C4601" s="160"/>
    </row>
    <row r="4602" spans="1:3" x14ac:dyDescent="0.25">
      <c r="A4602" s="155"/>
      <c r="B4602" s="160"/>
      <c r="C4602" s="160"/>
    </row>
    <row r="4603" spans="1:3" x14ac:dyDescent="0.25">
      <c r="A4603" s="155"/>
      <c r="B4603" s="160"/>
      <c r="C4603" s="160"/>
    </row>
    <row r="4604" spans="1:3" x14ac:dyDescent="0.25">
      <c r="A4604" s="155"/>
      <c r="B4604" s="160"/>
      <c r="C4604" s="160"/>
    </row>
    <row r="4605" spans="1:3" x14ac:dyDescent="0.25">
      <c r="A4605" s="155"/>
      <c r="B4605" s="160"/>
      <c r="C4605" s="160"/>
    </row>
    <row r="4606" spans="1:3" x14ac:dyDescent="0.25">
      <c r="A4606" s="155"/>
      <c r="B4606" s="160"/>
      <c r="C4606" s="160"/>
    </row>
    <row r="4607" spans="1:3" x14ac:dyDescent="0.25">
      <c r="A4607" s="155"/>
      <c r="B4607" s="160"/>
      <c r="C4607" s="160"/>
    </row>
    <row r="4608" spans="1:3" x14ac:dyDescent="0.25">
      <c r="A4608" s="155"/>
      <c r="B4608" s="160"/>
      <c r="C4608" s="160"/>
    </row>
    <row r="4609" spans="1:3" x14ac:dyDescent="0.25">
      <c r="A4609" s="155"/>
      <c r="B4609" s="160"/>
      <c r="C4609" s="160"/>
    </row>
    <row r="4610" spans="1:3" x14ac:dyDescent="0.25">
      <c r="A4610" s="155"/>
      <c r="B4610" s="160"/>
      <c r="C4610" s="160"/>
    </row>
    <row r="4611" spans="1:3" x14ac:dyDescent="0.25">
      <c r="A4611" s="155"/>
      <c r="B4611" s="160"/>
      <c r="C4611" s="160"/>
    </row>
    <row r="4612" spans="1:3" x14ac:dyDescent="0.25">
      <c r="A4612" s="155"/>
      <c r="B4612" s="160"/>
      <c r="C4612" s="160"/>
    </row>
    <row r="4613" spans="1:3" x14ac:dyDescent="0.25">
      <c r="A4613" s="155"/>
      <c r="B4613" s="160"/>
      <c r="C4613" s="160"/>
    </row>
    <row r="4614" spans="1:3" x14ac:dyDescent="0.25">
      <c r="A4614" s="155"/>
      <c r="B4614" s="160"/>
      <c r="C4614" s="160"/>
    </row>
    <row r="4615" spans="1:3" x14ac:dyDescent="0.25">
      <c r="A4615" s="155"/>
      <c r="B4615" s="160"/>
      <c r="C4615" s="160"/>
    </row>
    <row r="4616" spans="1:3" x14ac:dyDescent="0.25">
      <c r="A4616" s="155"/>
      <c r="B4616" s="160"/>
      <c r="C4616" s="160"/>
    </row>
    <row r="4617" spans="1:3" x14ac:dyDescent="0.25">
      <c r="A4617" s="155"/>
      <c r="B4617" s="160"/>
      <c r="C4617" s="160"/>
    </row>
    <row r="4618" spans="1:3" x14ac:dyDescent="0.25">
      <c r="A4618" s="155"/>
      <c r="B4618" s="160"/>
      <c r="C4618" s="160"/>
    </row>
    <row r="4619" spans="1:3" x14ac:dyDescent="0.25">
      <c r="A4619" s="155"/>
      <c r="B4619" s="160"/>
      <c r="C4619" s="160"/>
    </row>
    <row r="4620" spans="1:3" x14ac:dyDescent="0.25">
      <c r="A4620" s="155"/>
      <c r="B4620" s="160"/>
      <c r="C4620" s="160"/>
    </row>
    <row r="4621" spans="1:3" x14ac:dyDescent="0.25">
      <c r="A4621" s="155"/>
      <c r="B4621" s="160"/>
      <c r="C4621" s="160"/>
    </row>
    <row r="4622" spans="1:3" x14ac:dyDescent="0.25">
      <c r="A4622" s="155"/>
      <c r="B4622" s="160"/>
      <c r="C4622" s="160"/>
    </row>
    <row r="4623" spans="1:3" x14ac:dyDescent="0.25">
      <c r="A4623" s="155"/>
      <c r="B4623" s="160"/>
      <c r="C4623" s="160"/>
    </row>
    <row r="4624" spans="1:3" x14ac:dyDescent="0.25">
      <c r="A4624" s="155"/>
      <c r="B4624" s="160"/>
      <c r="C4624" s="160"/>
    </row>
    <row r="4625" spans="1:3" x14ac:dyDescent="0.25">
      <c r="A4625" s="155"/>
      <c r="B4625" s="160"/>
      <c r="C4625" s="160"/>
    </row>
    <row r="4626" spans="1:3" x14ac:dyDescent="0.25">
      <c r="A4626" s="155"/>
      <c r="B4626" s="160"/>
      <c r="C4626" s="160"/>
    </row>
    <row r="4627" spans="1:3" x14ac:dyDescent="0.25">
      <c r="A4627" s="155"/>
      <c r="B4627" s="160"/>
      <c r="C4627" s="160"/>
    </row>
    <row r="4628" spans="1:3" x14ac:dyDescent="0.25">
      <c r="A4628" s="155"/>
      <c r="B4628" s="160"/>
      <c r="C4628" s="160"/>
    </row>
    <row r="4629" spans="1:3" x14ac:dyDescent="0.25">
      <c r="A4629" s="155"/>
      <c r="B4629" s="160"/>
      <c r="C4629" s="160"/>
    </row>
    <row r="4630" spans="1:3" x14ac:dyDescent="0.25">
      <c r="A4630" s="155"/>
      <c r="B4630" s="160"/>
      <c r="C4630" s="160"/>
    </row>
    <row r="4631" spans="1:3" x14ac:dyDescent="0.25">
      <c r="A4631" s="155"/>
      <c r="B4631" s="160"/>
      <c r="C4631" s="160"/>
    </row>
    <row r="4632" spans="1:3" x14ac:dyDescent="0.25">
      <c r="A4632" s="155"/>
      <c r="B4632" s="160"/>
      <c r="C4632" s="160"/>
    </row>
    <row r="4633" spans="1:3" x14ac:dyDescent="0.25">
      <c r="A4633" s="155"/>
      <c r="B4633" s="160"/>
      <c r="C4633" s="160"/>
    </row>
    <row r="4634" spans="1:3" x14ac:dyDescent="0.25">
      <c r="A4634" s="155"/>
      <c r="B4634" s="160"/>
      <c r="C4634" s="160"/>
    </row>
    <row r="4635" spans="1:3" x14ac:dyDescent="0.25">
      <c r="A4635" s="155"/>
      <c r="B4635" s="160"/>
      <c r="C4635" s="160"/>
    </row>
    <row r="4636" spans="1:3" x14ac:dyDescent="0.25">
      <c r="A4636" s="155"/>
      <c r="B4636" s="160"/>
      <c r="C4636" s="160"/>
    </row>
    <row r="4637" spans="1:3" x14ac:dyDescent="0.25">
      <c r="A4637" s="155"/>
      <c r="B4637" s="160"/>
      <c r="C4637" s="160"/>
    </row>
    <row r="4638" spans="1:3" x14ac:dyDescent="0.25">
      <c r="A4638" s="155"/>
      <c r="B4638" s="160"/>
      <c r="C4638" s="160"/>
    </row>
    <row r="4639" spans="1:3" x14ac:dyDescent="0.25">
      <c r="A4639" s="155"/>
      <c r="B4639" s="160"/>
      <c r="C4639" s="160"/>
    </row>
    <row r="4640" spans="1:3" x14ac:dyDescent="0.25">
      <c r="A4640" s="155"/>
      <c r="B4640" s="160"/>
      <c r="C4640" s="160"/>
    </row>
    <row r="4641" spans="1:3" x14ac:dyDescent="0.25">
      <c r="A4641" s="155"/>
      <c r="B4641" s="160"/>
      <c r="C4641" s="160"/>
    </row>
    <row r="4642" spans="1:3" x14ac:dyDescent="0.25">
      <c r="A4642" s="155"/>
      <c r="B4642" s="160"/>
      <c r="C4642" s="160"/>
    </row>
    <row r="4643" spans="1:3" x14ac:dyDescent="0.25">
      <c r="A4643" s="155"/>
      <c r="B4643" s="160"/>
      <c r="C4643" s="160"/>
    </row>
    <row r="4644" spans="1:3" x14ac:dyDescent="0.25">
      <c r="A4644" s="155"/>
      <c r="B4644" s="160"/>
      <c r="C4644" s="160"/>
    </row>
    <row r="4645" spans="1:3" x14ac:dyDescent="0.25">
      <c r="A4645" s="155"/>
      <c r="B4645" s="160"/>
      <c r="C4645" s="160"/>
    </row>
    <row r="4646" spans="1:3" x14ac:dyDescent="0.25">
      <c r="A4646" s="155"/>
      <c r="B4646" s="160"/>
      <c r="C4646" s="160"/>
    </row>
    <row r="4647" spans="1:3" x14ac:dyDescent="0.25">
      <c r="A4647" s="155"/>
      <c r="B4647" s="160"/>
      <c r="C4647" s="160"/>
    </row>
    <row r="4648" spans="1:3" x14ac:dyDescent="0.25">
      <c r="A4648" s="155"/>
      <c r="B4648" s="160"/>
      <c r="C4648" s="160"/>
    </row>
    <row r="4649" spans="1:3" x14ac:dyDescent="0.25">
      <c r="A4649" s="155"/>
      <c r="B4649" s="160"/>
      <c r="C4649" s="160"/>
    </row>
    <row r="4650" spans="1:3" x14ac:dyDescent="0.25">
      <c r="A4650" s="155"/>
      <c r="B4650" s="160"/>
      <c r="C4650" s="160"/>
    </row>
    <row r="4651" spans="1:3" x14ac:dyDescent="0.25">
      <c r="A4651" s="155"/>
      <c r="B4651" s="160"/>
      <c r="C4651" s="160"/>
    </row>
    <row r="4652" spans="1:3" x14ac:dyDescent="0.25">
      <c r="A4652" s="155"/>
      <c r="B4652" s="160"/>
      <c r="C4652" s="160"/>
    </row>
    <row r="4653" spans="1:3" x14ac:dyDescent="0.25">
      <c r="A4653" s="155"/>
      <c r="B4653" s="160"/>
      <c r="C4653" s="160"/>
    </row>
    <row r="4654" spans="1:3" x14ac:dyDescent="0.25">
      <c r="A4654" s="155"/>
      <c r="B4654" s="160"/>
      <c r="C4654" s="160"/>
    </row>
    <row r="4655" spans="1:3" x14ac:dyDescent="0.25">
      <c r="A4655" s="155"/>
      <c r="B4655" s="160"/>
      <c r="C4655" s="160"/>
    </row>
    <row r="4656" spans="1:3" x14ac:dyDescent="0.25">
      <c r="A4656" s="155"/>
      <c r="B4656" s="160"/>
      <c r="C4656" s="160"/>
    </row>
    <row r="4657" spans="1:3" x14ac:dyDescent="0.25">
      <c r="A4657" s="155"/>
      <c r="B4657" s="160"/>
      <c r="C4657" s="160"/>
    </row>
    <row r="4658" spans="1:3" x14ac:dyDescent="0.25">
      <c r="A4658" s="155"/>
      <c r="B4658" s="160"/>
      <c r="C4658" s="160"/>
    </row>
    <row r="4659" spans="1:3" x14ac:dyDescent="0.25">
      <c r="A4659" s="155"/>
      <c r="B4659" s="160"/>
      <c r="C4659" s="160"/>
    </row>
    <row r="4660" spans="1:3" x14ac:dyDescent="0.25">
      <c r="A4660" s="155"/>
      <c r="B4660" s="160"/>
      <c r="C4660" s="160"/>
    </row>
    <row r="4661" spans="1:3" x14ac:dyDescent="0.25">
      <c r="A4661" s="155"/>
      <c r="B4661" s="160"/>
      <c r="C4661" s="160"/>
    </row>
    <row r="4662" spans="1:3" x14ac:dyDescent="0.25">
      <c r="A4662" s="155"/>
      <c r="B4662" s="160"/>
      <c r="C4662" s="160"/>
    </row>
    <row r="4663" spans="1:3" x14ac:dyDescent="0.25">
      <c r="A4663" s="155"/>
      <c r="B4663" s="160"/>
      <c r="C4663" s="160"/>
    </row>
    <row r="4664" spans="1:3" x14ac:dyDescent="0.25">
      <c r="A4664" s="155"/>
      <c r="B4664" s="160"/>
      <c r="C4664" s="160"/>
    </row>
    <row r="4665" spans="1:3" x14ac:dyDescent="0.25">
      <c r="A4665" s="155"/>
      <c r="B4665" s="160"/>
      <c r="C4665" s="160"/>
    </row>
    <row r="4666" spans="1:3" x14ac:dyDescent="0.25">
      <c r="A4666" s="155"/>
      <c r="B4666" s="160"/>
      <c r="C4666" s="160"/>
    </row>
    <row r="4667" spans="1:3" x14ac:dyDescent="0.25">
      <c r="A4667" s="155"/>
      <c r="B4667" s="160"/>
      <c r="C4667" s="160"/>
    </row>
    <row r="4668" spans="1:3" x14ac:dyDescent="0.25">
      <c r="A4668" s="155"/>
      <c r="B4668" s="160"/>
      <c r="C4668" s="160"/>
    </row>
    <row r="4669" spans="1:3" x14ac:dyDescent="0.25">
      <c r="A4669" s="155"/>
      <c r="B4669" s="160"/>
      <c r="C4669" s="160"/>
    </row>
    <row r="4670" spans="1:3" x14ac:dyDescent="0.25">
      <c r="A4670" s="155"/>
      <c r="B4670" s="160"/>
      <c r="C4670" s="160"/>
    </row>
    <row r="4671" spans="1:3" x14ac:dyDescent="0.25">
      <c r="A4671" s="155"/>
      <c r="B4671" s="160"/>
      <c r="C4671" s="160"/>
    </row>
    <row r="4672" spans="1:3" x14ac:dyDescent="0.25">
      <c r="A4672" s="155"/>
      <c r="B4672" s="160"/>
      <c r="C4672" s="160"/>
    </row>
    <row r="4673" spans="1:3" x14ac:dyDescent="0.25">
      <c r="A4673" s="155"/>
      <c r="B4673" s="160"/>
      <c r="C4673" s="160"/>
    </row>
    <row r="4674" spans="1:3" x14ac:dyDescent="0.25">
      <c r="A4674" s="155"/>
      <c r="B4674" s="160"/>
      <c r="C4674" s="160"/>
    </row>
    <row r="4675" spans="1:3" x14ac:dyDescent="0.25">
      <c r="A4675" s="155"/>
      <c r="B4675" s="160"/>
      <c r="C4675" s="160"/>
    </row>
    <row r="4676" spans="1:3" x14ac:dyDescent="0.25">
      <c r="A4676" s="155"/>
      <c r="B4676" s="160"/>
      <c r="C4676" s="160"/>
    </row>
    <row r="4677" spans="1:3" x14ac:dyDescent="0.25">
      <c r="A4677" s="155"/>
      <c r="B4677" s="160"/>
      <c r="C4677" s="160"/>
    </row>
    <row r="4678" spans="1:3" x14ac:dyDescent="0.25">
      <c r="A4678" s="155"/>
      <c r="B4678" s="160"/>
      <c r="C4678" s="160"/>
    </row>
    <row r="4679" spans="1:3" x14ac:dyDescent="0.25">
      <c r="A4679" s="155"/>
      <c r="B4679" s="160"/>
      <c r="C4679" s="160"/>
    </row>
    <row r="4680" spans="1:3" x14ac:dyDescent="0.25">
      <c r="A4680" s="155"/>
      <c r="B4680" s="160"/>
      <c r="C4680" s="160"/>
    </row>
    <row r="4681" spans="1:3" x14ac:dyDescent="0.25">
      <c r="A4681" s="155"/>
      <c r="B4681" s="160"/>
      <c r="C4681" s="160"/>
    </row>
    <row r="4682" spans="1:3" x14ac:dyDescent="0.25">
      <c r="A4682" s="155"/>
      <c r="B4682" s="160"/>
      <c r="C4682" s="160"/>
    </row>
    <row r="4683" spans="1:3" x14ac:dyDescent="0.25">
      <c r="A4683" s="155"/>
      <c r="B4683" s="160"/>
      <c r="C4683" s="160"/>
    </row>
    <row r="4684" spans="1:3" x14ac:dyDescent="0.25">
      <c r="A4684" s="155"/>
      <c r="B4684" s="160"/>
      <c r="C4684" s="160"/>
    </row>
    <row r="4685" spans="1:3" x14ac:dyDescent="0.25">
      <c r="A4685" s="155"/>
      <c r="B4685" s="160"/>
      <c r="C4685" s="160"/>
    </row>
    <row r="4686" spans="1:3" x14ac:dyDescent="0.25">
      <c r="A4686" s="155"/>
      <c r="B4686" s="160"/>
      <c r="C4686" s="160"/>
    </row>
    <row r="4687" spans="1:3" x14ac:dyDescent="0.25">
      <c r="A4687" s="155"/>
      <c r="B4687" s="160"/>
      <c r="C4687" s="160"/>
    </row>
    <row r="4688" spans="1:3" x14ac:dyDescent="0.25">
      <c r="A4688" s="155"/>
      <c r="B4688" s="160"/>
      <c r="C4688" s="160"/>
    </row>
    <row r="4689" spans="1:3" x14ac:dyDescent="0.25">
      <c r="A4689" s="155"/>
      <c r="B4689" s="160"/>
      <c r="C4689" s="160"/>
    </row>
    <row r="4690" spans="1:3" x14ac:dyDescent="0.25">
      <c r="A4690" s="155"/>
      <c r="B4690" s="160"/>
      <c r="C4690" s="160"/>
    </row>
    <row r="4691" spans="1:3" x14ac:dyDescent="0.25">
      <c r="A4691" s="155"/>
      <c r="B4691" s="160"/>
      <c r="C4691" s="160"/>
    </row>
    <row r="4692" spans="1:3" x14ac:dyDescent="0.25">
      <c r="A4692" s="155"/>
      <c r="B4692" s="160"/>
      <c r="C4692" s="160"/>
    </row>
    <row r="4693" spans="1:3" x14ac:dyDescent="0.25">
      <c r="A4693" s="155"/>
      <c r="B4693" s="160"/>
      <c r="C4693" s="160"/>
    </row>
    <row r="4694" spans="1:3" x14ac:dyDescent="0.25">
      <c r="A4694" s="155"/>
      <c r="B4694" s="160"/>
      <c r="C4694" s="160"/>
    </row>
    <row r="4695" spans="1:3" x14ac:dyDescent="0.25">
      <c r="A4695" s="155"/>
      <c r="B4695" s="160"/>
      <c r="C4695" s="160"/>
    </row>
    <row r="4696" spans="1:3" x14ac:dyDescent="0.25">
      <c r="A4696" s="155"/>
      <c r="B4696" s="160"/>
      <c r="C4696" s="160"/>
    </row>
    <row r="4697" spans="1:3" x14ac:dyDescent="0.25">
      <c r="A4697" s="155"/>
      <c r="B4697" s="160"/>
      <c r="C4697" s="160"/>
    </row>
    <row r="4698" spans="1:3" x14ac:dyDescent="0.25">
      <c r="A4698" s="155"/>
      <c r="B4698" s="160"/>
      <c r="C4698" s="160"/>
    </row>
    <row r="4699" spans="1:3" x14ac:dyDescent="0.25">
      <c r="A4699" s="155"/>
      <c r="B4699" s="160"/>
      <c r="C4699" s="160"/>
    </row>
    <row r="4700" spans="1:3" x14ac:dyDescent="0.25">
      <c r="A4700" s="155"/>
      <c r="B4700" s="160"/>
      <c r="C4700" s="160"/>
    </row>
    <row r="4701" spans="1:3" x14ac:dyDescent="0.25">
      <c r="A4701" s="155"/>
      <c r="B4701" s="160"/>
      <c r="C4701" s="160"/>
    </row>
    <row r="4702" spans="1:3" x14ac:dyDescent="0.25">
      <c r="A4702" s="155"/>
      <c r="B4702" s="160"/>
      <c r="C4702" s="160"/>
    </row>
    <row r="4703" spans="1:3" x14ac:dyDescent="0.25">
      <c r="A4703" s="155"/>
      <c r="B4703" s="160"/>
      <c r="C4703" s="160"/>
    </row>
    <row r="4704" spans="1:3" x14ac:dyDescent="0.25">
      <c r="A4704" s="155"/>
      <c r="B4704" s="160"/>
      <c r="C4704" s="160"/>
    </row>
    <row r="4705" spans="1:3" x14ac:dyDescent="0.25">
      <c r="A4705" s="155"/>
      <c r="B4705" s="160"/>
      <c r="C4705" s="160"/>
    </row>
    <row r="4706" spans="1:3" x14ac:dyDescent="0.25">
      <c r="A4706" s="155"/>
      <c r="B4706" s="160"/>
      <c r="C4706" s="160"/>
    </row>
    <row r="4707" spans="1:3" x14ac:dyDescent="0.25">
      <c r="A4707" s="155"/>
      <c r="B4707" s="160"/>
      <c r="C4707" s="160"/>
    </row>
    <row r="4708" spans="1:3" x14ac:dyDescent="0.25">
      <c r="A4708" s="155"/>
      <c r="B4708" s="160"/>
      <c r="C4708" s="160"/>
    </row>
    <row r="4709" spans="1:3" x14ac:dyDescent="0.25">
      <c r="A4709" s="155"/>
      <c r="B4709" s="160"/>
      <c r="C4709" s="160"/>
    </row>
    <row r="4710" spans="1:3" x14ac:dyDescent="0.25">
      <c r="A4710" s="155"/>
      <c r="B4710" s="160"/>
      <c r="C4710" s="160"/>
    </row>
    <row r="4711" spans="1:3" x14ac:dyDescent="0.25">
      <c r="A4711" s="155"/>
      <c r="B4711" s="160"/>
      <c r="C4711" s="160"/>
    </row>
    <row r="4712" spans="1:3" x14ac:dyDescent="0.25">
      <c r="A4712" s="155"/>
      <c r="B4712" s="160"/>
      <c r="C4712" s="160"/>
    </row>
    <row r="4713" spans="1:3" x14ac:dyDescent="0.25">
      <c r="A4713" s="155"/>
      <c r="B4713" s="160"/>
      <c r="C4713" s="160"/>
    </row>
    <row r="4714" spans="1:3" x14ac:dyDescent="0.25">
      <c r="A4714" s="155"/>
      <c r="B4714" s="160"/>
      <c r="C4714" s="160"/>
    </row>
    <row r="4715" spans="1:3" x14ac:dyDescent="0.25">
      <c r="A4715" s="155"/>
      <c r="B4715" s="160"/>
      <c r="C4715" s="160"/>
    </row>
    <row r="4716" spans="1:3" x14ac:dyDescent="0.25">
      <c r="A4716" s="155"/>
      <c r="B4716" s="160"/>
      <c r="C4716" s="160"/>
    </row>
    <row r="4717" spans="1:3" x14ac:dyDescent="0.25">
      <c r="A4717" s="155"/>
      <c r="B4717" s="160"/>
      <c r="C4717" s="160"/>
    </row>
    <row r="4718" spans="1:3" x14ac:dyDescent="0.25">
      <c r="A4718" s="155"/>
      <c r="B4718" s="160"/>
      <c r="C4718" s="160"/>
    </row>
    <row r="4719" spans="1:3" x14ac:dyDescent="0.25">
      <c r="A4719" s="155"/>
      <c r="B4719" s="160"/>
      <c r="C4719" s="160"/>
    </row>
    <row r="4720" spans="1:3" x14ac:dyDescent="0.25">
      <c r="A4720" s="155"/>
      <c r="B4720" s="160"/>
      <c r="C4720" s="160"/>
    </row>
    <row r="4721" spans="1:3" x14ac:dyDescent="0.25">
      <c r="A4721" s="155"/>
      <c r="B4721" s="160"/>
      <c r="C4721" s="160"/>
    </row>
    <row r="4722" spans="1:3" x14ac:dyDescent="0.25">
      <c r="A4722" s="155"/>
      <c r="B4722" s="160"/>
      <c r="C4722" s="160"/>
    </row>
    <row r="4723" spans="1:3" x14ac:dyDescent="0.25">
      <c r="A4723" s="155"/>
      <c r="B4723" s="160"/>
      <c r="C4723" s="160"/>
    </row>
    <row r="4724" spans="1:3" x14ac:dyDescent="0.25">
      <c r="A4724" s="155"/>
      <c r="B4724" s="160"/>
      <c r="C4724" s="160"/>
    </row>
    <row r="4725" spans="1:3" x14ac:dyDescent="0.25">
      <c r="A4725" s="155"/>
      <c r="B4725" s="160"/>
      <c r="C4725" s="160"/>
    </row>
    <row r="4726" spans="1:3" x14ac:dyDescent="0.25">
      <c r="A4726" s="155"/>
      <c r="B4726" s="160"/>
      <c r="C4726" s="160"/>
    </row>
    <row r="4727" spans="1:3" x14ac:dyDescent="0.25">
      <c r="A4727" s="155"/>
      <c r="B4727" s="160"/>
      <c r="C4727" s="160"/>
    </row>
    <row r="4728" spans="1:3" x14ac:dyDescent="0.25">
      <c r="A4728" s="155"/>
      <c r="B4728" s="160"/>
      <c r="C4728" s="160"/>
    </row>
    <row r="4729" spans="1:3" x14ac:dyDescent="0.25">
      <c r="A4729" s="155"/>
      <c r="B4729" s="160"/>
      <c r="C4729" s="160"/>
    </row>
    <row r="4730" spans="1:3" x14ac:dyDescent="0.25">
      <c r="A4730" s="155"/>
      <c r="B4730" s="160"/>
      <c r="C4730" s="160"/>
    </row>
    <row r="4731" spans="1:3" x14ac:dyDescent="0.25">
      <c r="A4731" s="155"/>
      <c r="B4731" s="160"/>
      <c r="C4731" s="160"/>
    </row>
    <row r="4732" spans="1:3" x14ac:dyDescent="0.25">
      <c r="A4732" s="155"/>
      <c r="B4732" s="160"/>
      <c r="C4732" s="160"/>
    </row>
    <row r="4733" spans="1:3" x14ac:dyDescent="0.25">
      <c r="A4733" s="155"/>
      <c r="B4733" s="160"/>
      <c r="C4733" s="160"/>
    </row>
    <row r="4734" spans="1:3" x14ac:dyDescent="0.25">
      <c r="A4734" s="155"/>
      <c r="B4734" s="160"/>
      <c r="C4734" s="160"/>
    </row>
    <row r="4735" spans="1:3" x14ac:dyDescent="0.25">
      <c r="A4735" s="155"/>
      <c r="B4735" s="160"/>
      <c r="C4735" s="160"/>
    </row>
    <row r="4736" spans="1:3" x14ac:dyDescent="0.25">
      <c r="A4736" s="155"/>
      <c r="B4736" s="160"/>
      <c r="C4736" s="160"/>
    </row>
    <row r="4737" spans="1:3" x14ac:dyDescent="0.25">
      <c r="A4737" s="155"/>
      <c r="B4737" s="160"/>
      <c r="C4737" s="160"/>
    </row>
    <row r="4738" spans="1:3" x14ac:dyDescent="0.25">
      <c r="A4738" s="155"/>
      <c r="B4738" s="160"/>
      <c r="C4738" s="160"/>
    </row>
    <row r="4739" spans="1:3" x14ac:dyDescent="0.25">
      <c r="A4739" s="155"/>
      <c r="B4739" s="160"/>
      <c r="C4739" s="160"/>
    </row>
    <row r="4740" spans="1:3" x14ac:dyDescent="0.25">
      <c r="A4740" s="155"/>
      <c r="B4740" s="160"/>
      <c r="C4740" s="160"/>
    </row>
    <row r="4741" spans="1:3" x14ac:dyDescent="0.25">
      <c r="A4741" s="155"/>
      <c r="B4741" s="160"/>
      <c r="C4741" s="160"/>
    </row>
    <row r="4742" spans="1:3" x14ac:dyDescent="0.25">
      <c r="A4742" s="155"/>
      <c r="B4742" s="160"/>
      <c r="C4742" s="160"/>
    </row>
    <row r="4743" spans="1:3" x14ac:dyDescent="0.25">
      <c r="A4743" s="155"/>
      <c r="B4743" s="160"/>
      <c r="C4743" s="160"/>
    </row>
    <row r="4744" spans="1:3" x14ac:dyDescent="0.25">
      <c r="A4744" s="155"/>
      <c r="B4744" s="160"/>
      <c r="C4744" s="160"/>
    </row>
    <row r="4745" spans="1:3" x14ac:dyDescent="0.25">
      <c r="A4745" s="155"/>
      <c r="B4745" s="160"/>
      <c r="C4745" s="160"/>
    </row>
    <row r="4746" spans="1:3" x14ac:dyDescent="0.25">
      <c r="A4746" s="155"/>
      <c r="B4746" s="160"/>
      <c r="C4746" s="160"/>
    </row>
    <row r="4747" spans="1:3" x14ac:dyDescent="0.25">
      <c r="A4747" s="155"/>
      <c r="B4747" s="160"/>
      <c r="C4747" s="160"/>
    </row>
    <row r="4748" spans="1:3" x14ac:dyDescent="0.25">
      <c r="A4748" s="155"/>
      <c r="B4748" s="160"/>
      <c r="C4748" s="160"/>
    </row>
    <row r="4749" spans="1:3" x14ac:dyDescent="0.25">
      <c r="A4749" s="155"/>
      <c r="B4749" s="160"/>
      <c r="C4749" s="160"/>
    </row>
    <row r="4750" spans="1:3" x14ac:dyDescent="0.25">
      <c r="A4750" s="155"/>
      <c r="B4750" s="160"/>
      <c r="C4750" s="160"/>
    </row>
    <row r="4751" spans="1:3" x14ac:dyDescent="0.25">
      <c r="A4751" s="155"/>
      <c r="B4751" s="160"/>
      <c r="C4751" s="160"/>
    </row>
    <row r="4752" spans="1:3" x14ac:dyDescent="0.25">
      <c r="A4752" s="155"/>
      <c r="B4752" s="160"/>
      <c r="C4752" s="160"/>
    </row>
    <row r="4753" spans="1:3" x14ac:dyDescent="0.25">
      <c r="A4753" s="155"/>
      <c r="B4753" s="160"/>
      <c r="C4753" s="160"/>
    </row>
    <row r="4754" spans="1:3" x14ac:dyDescent="0.25">
      <c r="A4754" s="155"/>
      <c r="B4754" s="160"/>
      <c r="C4754" s="160"/>
    </row>
    <row r="4755" spans="1:3" x14ac:dyDescent="0.25">
      <c r="A4755" s="155"/>
      <c r="B4755" s="160"/>
      <c r="C4755" s="160"/>
    </row>
    <row r="4756" spans="1:3" x14ac:dyDescent="0.25">
      <c r="A4756" s="155"/>
      <c r="B4756" s="160"/>
      <c r="C4756" s="160"/>
    </row>
    <row r="4757" spans="1:3" x14ac:dyDescent="0.25">
      <c r="A4757" s="155"/>
      <c r="B4757" s="160"/>
      <c r="C4757" s="160"/>
    </row>
    <row r="4758" spans="1:3" x14ac:dyDescent="0.25">
      <c r="A4758" s="155"/>
      <c r="B4758" s="160"/>
      <c r="C4758" s="160"/>
    </row>
    <row r="4759" spans="1:3" x14ac:dyDescent="0.25">
      <c r="A4759" s="155"/>
      <c r="B4759" s="160"/>
      <c r="C4759" s="160"/>
    </row>
    <row r="4760" spans="1:3" x14ac:dyDescent="0.25">
      <c r="A4760" s="155"/>
      <c r="B4760" s="160"/>
      <c r="C4760" s="160"/>
    </row>
    <row r="4761" spans="1:3" x14ac:dyDescent="0.25">
      <c r="A4761" s="155"/>
      <c r="B4761" s="160"/>
      <c r="C4761" s="160"/>
    </row>
    <row r="4762" spans="1:3" x14ac:dyDescent="0.25">
      <c r="A4762" s="155"/>
      <c r="B4762" s="160"/>
      <c r="C4762" s="160"/>
    </row>
    <row r="4763" spans="1:3" x14ac:dyDescent="0.25">
      <c r="A4763" s="155"/>
      <c r="B4763" s="160"/>
      <c r="C4763" s="160"/>
    </row>
    <row r="4764" spans="1:3" x14ac:dyDescent="0.25">
      <c r="A4764" s="155"/>
      <c r="B4764" s="160"/>
      <c r="C4764" s="160"/>
    </row>
    <row r="4765" spans="1:3" x14ac:dyDescent="0.25">
      <c r="A4765" s="155"/>
      <c r="B4765" s="160"/>
      <c r="C4765" s="160"/>
    </row>
    <row r="4766" spans="1:3" x14ac:dyDescent="0.25">
      <c r="A4766" s="155"/>
      <c r="B4766" s="160"/>
      <c r="C4766" s="160"/>
    </row>
    <row r="4767" spans="1:3" x14ac:dyDescent="0.25">
      <c r="A4767" s="155"/>
      <c r="B4767" s="160"/>
      <c r="C4767" s="160"/>
    </row>
    <row r="4768" spans="1:3" x14ac:dyDescent="0.25">
      <c r="A4768" s="155"/>
      <c r="B4768" s="160"/>
      <c r="C4768" s="160"/>
    </row>
    <row r="4769" spans="1:3" x14ac:dyDescent="0.25">
      <c r="A4769" s="155"/>
      <c r="B4769" s="160"/>
      <c r="C4769" s="160"/>
    </row>
    <row r="4770" spans="1:3" x14ac:dyDescent="0.25">
      <c r="A4770" s="155"/>
      <c r="B4770" s="160"/>
      <c r="C4770" s="160"/>
    </row>
    <row r="4771" spans="1:3" x14ac:dyDescent="0.25">
      <c r="A4771" s="155"/>
      <c r="B4771" s="160"/>
      <c r="C4771" s="160"/>
    </row>
    <row r="4772" spans="1:3" x14ac:dyDescent="0.25">
      <c r="A4772" s="155"/>
      <c r="B4772" s="160"/>
      <c r="C4772" s="160"/>
    </row>
    <row r="4773" spans="1:3" x14ac:dyDescent="0.25">
      <c r="A4773" s="155"/>
      <c r="B4773" s="160"/>
      <c r="C4773" s="160"/>
    </row>
    <row r="4774" spans="1:3" x14ac:dyDescent="0.25">
      <c r="A4774" s="155"/>
      <c r="B4774" s="160"/>
      <c r="C4774" s="160"/>
    </row>
    <row r="4775" spans="1:3" x14ac:dyDescent="0.25">
      <c r="A4775" s="155"/>
      <c r="B4775" s="160"/>
      <c r="C4775" s="160"/>
    </row>
    <row r="4776" spans="1:3" x14ac:dyDescent="0.25">
      <c r="A4776" s="155"/>
      <c r="B4776" s="160"/>
      <c r="C4776" s="160"/>
    </row>
    <row r="4777" spans="1:3" x14ac:dyDescent="0.25">
      <c r="A4777" s="155"/>
      <c r="B4777" s="160"/>
      <c r="C4777" s="160"/>
    </row>
    <row r="4778" spans="1:3" x14ac:dyDescent="0.25">
      <c r="A4778" s="155"/>
      <c r="B4778" s="160"/>
      <c r="C4778" s="160"/>
    </row>
    <row r="4779" spans="1:3" x14ac:dyDescent="0.25">
      <c r="A4779" s="155"/>
      <c r="B4779" s="160"/>
      <c r="C4779" s="160"/>
    </row>
    <row r="4780" spans="1:3" x14ac:dyDescent="0.25">
      <c r="A4780" s="155"/>
      <c r="B4780" s="160"/>
      <c r="C4780" s="160"/>
    </row>
    <row r="4781" spans="1:3" x14ac:dyDescent="0.25">
      <c r="A4781" s="155"/>
      <c r="B4781" s="160"/>
      <c r="C4781" s="160"/>
    </row>
    <row r="4782" spans="1:3" x14ac:dyDescent="0.25">
      <c r="A4782" s="155"/>
      <c r="B4782" s="160"/>
      <c r="C4782" s="160"/>
    </row>
    <row r="4783" spans="1:3" x14ac:dyDescent="0.25">
      <c r="A4783" s="155"/>
      <c r="B4783" s="160"/>
      <c r="C4783" s="160"/>
    </row>
    <row r="4784" spans="1:3" x14ac:dyDescent="0.25">
      <c r="A4784" s="155"/>
      <c r="B4784" s="160"/>
      <c r="C4784" s="160"/>
    </row>
    <row r="4785" spans="1:3" x14ac:dyDescent="0.25">
      <c r="A4785" s="155"/>
      <c r="B4785" s="160"/>
      <c r="C4785" s="160"/>
    </row>
    <row r="4786" spans="1:3" x14ac:dyDescent="0.25">
      <c r="A4786" s="155"/>
      <c r="B4786" s="160"/>
      <c r="C4786" s="160"/>
    </row>
    <row r="4787" spans="1:3" x14ac:dyDescent="0.25">
      <c r="A4787" s="155"/>
      <c r="B4787" s="160"/>
      <c r="C4787" s="160"/>
    </row>
    <row r="4788" spans="1:3" x14ac:dyDescent="0.25">
      <c r="A4788" s="155"/>
      <c r="B4788" s="160"/>
      <c r="C4788" s="160"/>
    </row>
    <row r="4789" spans="1:3" x14ac:dyDescent="0.25">
      <c r="A4789" s="155"/>
      <c r="B4789" s="160"/>
      <c r="C4789" s="160"/>
    </row>
    <row r="4790" spans="1:3" x14ac:dyDescent="0.25">
      <c r="A4790" s="155"/>
      <c r="B4790" s="160"/>
      <c r="C4790" s="160"/>
    </row>
    <row r="4791" spans="1:3" x14ac:dyDescent="0.25">
      <c r="A4791" s="155"/>
      <c r="B4791" s="160"/>
      <c r="C4791" s="160"/>
    </row>
    <row r="4792" spans="1:3" x14ac:dyDescent="0.25">
      <c r="A4792" s="155"/>
      <c r="B4792" s="160"/>
      <c r="C4792" s="160"/>
    </row>
    <row r="4793" spans="1:3" x14ac:dyDescent="0.25">
      <c r="A4793" s="155"/>
      <c r="B4793" s="160"/>
      <c r="C4793" s="160"/>
    </row>
    <row r="4794" spans="1:3" x14ac:dyDescent="0.25">
      <c r="A4794" s="155"/>
      <c r="B4794" s="160"/>
      <c r="C4794" s="160"/>
    </row>
    <row r="4795" spans="1:3" x14ac:dyDescent="0.25">
      <c r="A4795" s="155"/>
      <c r="B4795" s="160"/>
      <c r="C4795" s="160"/>
    </row>
    <row r="4796" spans="1:3" x14ac:dyDescent="0.25">
      <c r="A4796" s="155"/>
      <c r="B4796" s="160"/>
      <c r="C4796" s="160"/>
    </row>
    <row r="4797" spans="1:3" x14ac:dyDescent="0.25">
      <c r="A4797" s="155"/>
      <c r="B4797" s="160"/>
      <c r="C4797" s="160"/>
    </row>
    <row r="4798" spans="1:3" x14ac:dyDescent="0.25">
      <c r="A4798" s="155"/>
      <c r="B4798" s="160"/>
      <c r="C4798" s="160"/>
    </row>
    <row r="4799" spans="1:3" x14ac:dyDescent="0.25">
      <c r="A4799" s="155"/>
      <c r="B4799" s="160"/>
      <c r="C4799" s="160"/>
    </row>
    <row r="4800" spans="1:3" x14ac:dyDescent="0.25">
      <c r="A4800" s="155"/>
      <c r="B4800" s="160"/>
      <c r="C4800" s="160"/>
    </row>
    <row r="4801" spans="1:3" x14ac:dyDescent="0.25">
      <c r="A4801" s="155"/>
      <c r="B4801" s="160"/>
      <c r="C4801" s="160"/>
    </row>
    <row r="4802" spans="1:3" x14ac:dyDescent="0.25">
      <c r="A4802" s="155"/>
      <c r="B4802" s="160"/>
      <c r="C4802" s="160"/>
    </row>
    <row r="4803" spans="1:3" x14ac:dyDescent="0.25">
      <c r="A4803" s="155"/>
      <c r="B4803" s="160"/>
      <c r="C4803" s="160"/>
    </row>
    <row r="4804" spans="1:3" x14ac:dyDescent="0.25">
      <c r="A4804" s="155"/>
      <c r="B4804" s="160"/>
      <c r="C4804" s="160"/>
    </row>
    <row r="4805" spans="1:3" x14ac:dyDescent="0.25">
      <c r="A4805" s="155"/>
      <c r="B4805" s="160"/>
      <c r="C4805" s="160"/>
    </row>
    <row r="4806" spans="1:3" x14ac:dyDescent="0.25">
      <c r="A4806" s="155"/>
      <c r="B4806" s="160"/>
      <c r="C4806" s="160"/>
    </row>
    <row r="4807" spans="1:3" x14ac:dyDescent="0.25">
      <c r="A4807" s="155"/>
      <c r="B4807" s="160"/>
      <c r="C4807" s="160"/>
    </row>
    <row r="4808" spans="1:3" x14ac:dyDescent="0.25">
      <c r="A4808" s="155"/>
      <c r="B4808" s="160"/>
      <c r="C4808" s="160"/>
    </row>
    <row r="4809" spans="1:3" x14ac:dyDescent="0.25">
      <c r="A4809" s="155"/>
      <c r="B4809" s="160"/>
      <c r="C4809" s="160"/>
    </row>
    <row r="4810" spans="1:3" x14ac:dyDescent="0.25">
      <c r="A4810" s="155"/>
      <c r="B4810" s="160"/>
      <c r="C4810" s="160"/>
    </row>
    <row r="4811" spans="1:3" x14ac:dyDescent="0.25">
      <c r="A4811" s="155"/>
      <c r="B4811" s="160"/>
      <c r="C4811" s="160"/>
    </row>
    <row r="4812" spans="1:3" x14ac:dyDescent="0.25">
      <c r="A4812" s="155"/>
      <c r="B4812" s="160"/>
      <c r="C4812" s="160"/>
    </row>
    <row r="4813" spans="1:3" x14ac:dyDescent="0.25">
      <c r="A4813" s="155"/>
      <c r="B4813" s="160"/>
      <c r="C4813" s="160"/>
    </row>
    <row r="4814" spans="1:3" x14ac:dyDescent="0.25">
      <c r="A4814" s="155"/>
      <c r="B4814" s="160"/>
      <c r="C4814" s="160"/>
    </row>
    <row r="4815" spans="1:3" x14ac:dyDescent="0.25">
      <c r="A4815" s="155"/>
      <c r="B4815" s="160"/>
      <c r="C4815" s="160"/>
    </row>
    <row r="4816" spans="1:3" x14ac:dyDescent="0.25">
      <c r="A4816" s="155"/>
      <c r="B4816" s="160"/>
      <c r="C4816" s="160"/>
    </row>
    <row r="4817" spans="1:3" x14ac:dyDescent="0.25">
      <c r="A4817" s="155"/>
      <c r="B4817" s="160"/>
      <c r="C4817" s="160"/>
    </row>
    <row r="4818" spans="1:3" x14ac:dyDescent="0.25">
      <c r="A4818" s="155"/>
      <c r="B4818" s="160"/>
      <c r="C4818" s="160"/>
    </row>
    <row r="4819" spans="1:3" x14ac:dyDescent="0.25">
      <c r="A4819" s="155"/>
      <c r="B4819" s="160"/>
      <c r="C4819" s="160"/>
    </row>
    <row r="4820" spans="1:3" x14ac:dyDescent="0.25">
      <c r="A4820" s="155"/>
      <c r="B4820" s="160"/>
      <c r="C4820" s="160"/>
    </row>
    <row r="4821" spans="1:3" x14ac:dyDescent="0.25">
      <c r="A4821" s="155"/>
      <c r="B4821" s="160"/>
      <c r="C4821" s="160"/>
    </row>
    <row r="4822" spans="1:3" x14ac:dyDescent="0.25">
      <c r="A4822" s="155"/>
      <c r="B4822" s="160"/>
      <c r="C4822" s="160"/>
    </row>
    <row r="4823" spans="1:3" x14ac:dyDescent="0.25">
      <c r="A4823" s="155"/>
      <c r="B4823" s="160"/>
      <c r="C4823" s="160"/>
    </row>
    <row r="4824" spans="1:3" x14ac:dyDescent="0.25">
      <c r="A4824" s="155"/>
      <c r="B4824" s="160"/>
      <c r="C4824" s="160"/>
    </row>
    <row r="4825" spans="1:3" x14ac:dyDescent="0.25">
      <c r="A4825" s="155"/>
      <c r="B4825" s="160"/>
      <c r="C4825" s="160"/>
    </row>
    <row r="4826" spans="1:3" x14ac:dyDescent="0.25">
      <c r="A4826" s="155"/>
      <c r="B4826" s="160"/>
      <c r="C4826" s="160"/>
    </row>
    <row r="4827" spans="1:3" x14ac:dyDescent="0.25">
      <c r="A4827" s="155"/>
      <c r="B4827" s="160"/>
      <c r="C4827" s="160"/>
    </row>
    <row r="4828" spans="1:3" x14ac:dyDescent="0.25">
      <c r="A4828" s="155"/>
      <c r="B4828" s="160"/>
      <c r="C4828" s="160"/>
    </row>
    <row r="4829" spans="1:3" x14ac:dyDescent="0.25">
      <c r="A4829" s="155"/>
      <c r="B4829" s="160"/>
      <c r="C4829" s="160"/>
    </row>
    <row r="4830" spans="1:3" x14ac:dyDescent="0.25">
      <c r="A4830" s="155"/>
      <c r="B4830" s="160"/>
      <c r="C4830" s="160"/>
    </row>
    <row r="4831" spans="1:3" x14ac:dyDescent="0.25">
      <c r="A4831" s="155"/>
      <c r="B4831" s="160"/>
      <c r="C4831" s="160"/>
    </row>
    <row r="4832" spans="1:3" x14ac:dyDescent="0.25">
      <c r="A4832" s="155"/>
      <c r="B4832" s="160"/>
      <c r="C4832" s="160"/>
    </row>
    <row r="4833" spans="1:3" x14ac:dyDescent="0.25">
      <c r="A4833" s="155"/>
      <c r="B4833" s="160"/>
      <c r="C4833" s="160"/>
    </row>
    <row r="4834" spans="1:3" x14ac:dyDescent="0.25">
      <c r="A4834" s="155"/>
      <c r="B4834" s="160"/>
      <c r="C4834" s="160"/>
    </row>
    <row r="4835" spans="1:3" x14ac:dyDescent="0.25">
      <c r="A4835" s="155"/>
      <c r="B4835" s="160"/>
      <c r="C4835" s="160"/>
    </row>
    <row r="4836" spans="1:3" x14ac:dyDescent="0.25">
      <c r="A4836" s="155"/>
      <c r="B4836" s="160"/>
      <c r="C4836" s="160"/>
    </row>
    <row r="4837" spans="1:3" x14ac:dyDescent="0.25">
      <c r="A4837" s="155"/>
      <c r="B4837" s="160"/>
      <c r="C4837" s="160"/>
    </row>
    <row r="4838" spans="1:3" x14ac:dyDescent="0.25">
      <c r="A4838" s="155"/>
      <c r="B4838" s="160"/>
      <c r="C4838" s="160"/>
    </row>
    <row r="4839" spans="1:3" x14ac:dyDescent="0.25">
      <c r="A4839" s="155"/>
      <c r="B4839" s="160"/>
      <c r="C4839" s="160"/>
    </row>
    <row r="4840" spans="1:3" x14ac:dyDescent="0.25">
      <c r="A4840" s="155"/>
      <c r="B4840" s="160"/>
      <c r="C4840" s="160"/>
    </row>
    <row r="4841" spans="1:3" x14ac:dyDescent="0.25">
      <c r="A4841" s="155"/>
      <c r="B4841" s="160"/>
      <c r="C4841" s="160"/>
    </row>
    <row r="4842" spans="1:3" x14ac:dyDescent="0.25">
      <c r="A4842" s="155"/>
      <c r="B4842" s="160"/>
      <c r="C4842" s="160"/>
    </row>
    <row r="4843" spans="1:3" x14ac:dyDescent="0.25">
      <c r="A4843" s="155"/>
      <c r="B4843" s="160"/>
      <c r="C4843" s="160"/>
    </row>
    <row r="4844" spans="1:3" x14ac:dyDescent="0.25">
      <c r="A4844" s="155"/>
      <c r="B4844" s="160"/>
      <c r="C4844" s="160"/>
    </row>
    <row r="4845" spans="1:3" x14ac:dyDescent="0.25">
      <c r="A4845" s="155"/>
      <c r="B4845" s="160"/>
      <c r="C4845" s="160"/>
    </row>
    <row r="4846" spans="1:3" x14ac:dyDescent="0.25">
      <c r="A4846" s="155"/>
      <c r="B4846" s="160"/>
      <c r="C4846" s="160"/>
    </row>
    <row r="4847" spans="1:3" x14ac:dyDescent="0.25">
      <c r="A4847" s="155"/>
      <c r="B4847" s="160"/>
      <c r="C4847" s="160"/>
    </row>
    <row r="4848" spans="1:3" x14ac:dyDescent="0.25">
      <c r="A4848" s="155"/>
      <c r="B4848" s="160"/>
      <c r="C4848" s="160"/>
    </row>
    <row r="4849" spans="1:3" x14ac:dyDescent="0.25">
      <c r="A4849" s="155"/>
      <c r="B4849" s="160"/>
      <c r="C4849" s="160"/>
    </row>
    <row r="4850" spans="1:3" x14ac:dyDescent="0.25">
      <c r="A4850" s="155"/>
      <c r="B4850" s="160"/>
      <c r="C4850" s="160"/>
    </row>
    <row r="4851" spans="1:3" x14ac:dyDescent="0.25">
      <c r="A4851" s="155"/>
      <c r="B4851" s="160"/>
      <c r="C4851" s="160"/>
    </row>
    <row r="4852" spans="1:3" x14ac:dyDescent="0.25">
      <c r="A4852" s="155"/>
      <c r="B4852" s="160"/>
      <c r="C4852" s="160"/>
    </row>
    <row r="4853" spans="1:3" x14ac:dyDescent="0.25">
      <c r="A4853" s="155"/>
      <c r="B4853" s="160"/>
      <c r="C4853" s="160"/>
    </row>
    <row r="4854" spans="1:3" x14ac:dyDescent="0.25">
      <c r="A4854" s="155"/>
      <c r="B4854" s="160"/>
      <c r="C4854" s="160"/>
    </row>
    <row r="4855" spans="1:3" x14ac:dyDescent="0.25">
      <c r="A4855" s="155"/>
      <c r="B4855" s="160"/>
      <c r="C4855" s="160"/>
    </row>
    <row r="4856" spans="1:3" x14ac:dyDescent="0.25">
      <c r="A4856" s="155"/>
      <c r="B4856" s="160"/>
      <c r="C4856" s="160"/>
    </row>
    <row r="4857" spans="1:3" x14ac:dyDescent="0.25">
      <c r="A4857" s="155"/>
      <c r="B4857" s="160"/>
      <c r="C4857" s="160"/>
    </row>
    <row r="4858" spans="1:3" x14ac:dyDescent="0.25">
      <c r="A4858" s="155"/>
      <c r="B4858" s="160"/>
      <c r="C4858" s="160"/>
    </row>
    <row r="4859" spans="1:3" x14ac:dyDescent="0.25">
      <c r="A4859" s="155"/>
      <c r="B4859" s="160"/>
      <c r="C4859" s="160"/>
    </row>
    <row r="4860" spans="1:3" x14ac:dyDescent="0.25">
      <c r="A4860" s="155"/>
      <c r="B4860" s="160"/>
      <c r="C4860" s="160"/>
    </row>
    <row r="4861" spans="1:3" x14ac:dyDescent="0.25">
      <c r="A4861" s="155"/>
      <c r="B4861" s="160"/>
      <c r="C4861" s="160"/>
    </row>
    <row r="4862" spans="1:3" x14ac:dyDescent="0.25">
      <c r="A4862" s="155"/>
      <c r="B4862" s="160"/>
      <c r="C4862" s="160"/>
    </row>
    <row r="4863" spans="1:3" x14ac:dyDescent="0.25">
      <c r="A4863" s="155"/>
      <c r="B4863" s="160"/>
      <c r="C4863" s="160"/>
    </row>
    <row r="4864" spans="1:3" x14ac:dyDescent="0.25">
      <c r="A4864" s="155"/>
      <c r="B4864" s="160"/>
      <c r="C4864" s="160"/>
    </row>
    <row r="4865" spans="1:3" x14ac:dyDescent="0.25">
      <c r="A4865" s="155"/>
      <c r="B4865" s="160"/>
      <c r="C4865" s="160"/>
    </row>
    <row r="4866" spans="1:3" x14ac:dyDescent="0.25">
      <c r="A4866" s="155"/>
      <c r="B4866" s="160"/>
      <c r="C4866" s="160"/>
    </row>
    <row r="4867" spans="1:3" x14ac:dyDescent="0.25">
      <c r="A4867" s="155"/>
      <c r="B4867" s="160"/>
      <c r="C4867" s="160"/>
    </row>
    <row r="4868" spans="1:3" x14ac:dyDescent="0.25">
      <c r="A4868" s="155"/>
      <c r="B4868" s="160"/>
      <c r="C4868" s="160"/>
    </row>
    <row r="4869" spans="1:3" x14ac:dyDescent="0.25">
      <c r="A4869" s="155"/>
      <c r="B4869" s="160"/>
      <c r="C4869" s="160"/>
    </row>
    <row r="4870" spans="1:3" x14ac:dyDescent="0.25">
      <c r="A4870" s="155"/>
      <c r="B4870" s="160"/>
      <c r="C4870" s="160"/>
    </row>
    <row r="4871" spans="1:3" x14ac:dyDescent="0.25">
      <c r="A4871" s="155"/>
      <c r="B4871" s="160"/>
      <c r="C4871" s="160"/>
    </row>
    <row r="4872" spans="1:3" x14ac:dyDescent="0.25">
      <c r="A4872" s="155"/>
      <c r="B4872" s="160"/>
      <c r="C4872" s="160"/>
    </row>
    <row r="4873" spans="1:3" x14ac:dyDescent="0.25">
      <c r="A4873" s="155"/>
      <c r="B4873" s="160"/>
      <c r="C4873" s="160"/>
    </row>
    <row r="4874" spans="1:3" x14ac:dyDescent="0.25">
      <c r="A4874" s="155"/>
      <c r="B4874" s="160"/>
      <c r="C4874" s="160"/>
    </row>
    <row r="4875" spans="1:3" x14ac:dyDescent="0.25">
      <c r="A4875" s="155"/>
      <c r="B4875" s="160"/>
      <c r="C4875" s="160"/>
    </row>
    <row r="4876" spans="1:3" x14ac:dyDescent="0.25">
      <c r="A4876" s="155"/>
      <c r="B4876" s="160"/>
      <c r="C4876" s="160"/>
    </row>
    <row r="4877" spans="1:3" x14ac:dyDescent="0.25">
      <c r="A4877" s="155"/>
      <c r="B4877" s="160"/>
      <c r="C4877" s="160"/>
    </row>
    <row r="4878" spans="1:3" x14ac:dyDescent="0.25">
      <c r="A4878" s="155"/>
      <c r="B4878" s="160"/>
      <c r="C4878" s="160"/>
    </row>
    <row r="4879" spans="1:3" x14ac:dyDescent="0.25">
      <c r="A4879" s="155"/>
      <c r="B4879" s="160"/>
      <c r="C4879" s="160"/>
    </row>
    <row r="4880" spans="1:3" x14ac:dyDescent="0.25">
      <c r="A4880" s="155"/>
      <c r="B4880" s="160"/>
      <c r="C4880" s="160"/>
    </row>
    <row r="4881" spans="1:3" x14ac:dyDescent="0.25">
      <c r="A4881" s="155"/>
      <c r="B4881" s="160"/>
      <c r="C4881" s="160"/>
    </row>
    <row r="4882" spans="1:3" x14ac:dyDescent="0.25">
      <c r="A4882" s="155"/>
      <c r="B4882" s="160"/>
      <c r="C4882" s="160"/>
    </row>
    <row r="4883" spans="1:3" x14ac:dyDescent="0.25">
      <c r="A4883" s="155"/>
      <c r="B4883" s="160"/>
      <c r="C4883" s="160"/>
    </row>
    <row r="4884" spans="1:3" x14ac:dyDescent="0.25">
      <c r="A4884" s="155"/>
      <c r="B4884" s="160"/>
      <c r="C4884" s="160"/>
    </row>
    <row r="4885" spans="1:3" x14ac:dyDescent="0.25">
      <c r="A4885" s="155"/>
      <c r="B4885" s="160"/>
      <c r="C4885" s="160"/>
    </row>
    <row r="4886" spans="1:3" x14ac:dyDescent="0.25">
      <c r="A4886" s="155"/>
      <c r="B4886" s="160"/>
      <c r="C4886" s="160"/>
    </row>
    <row r="4887" spans="1:3" x14ac:dyDescent="0.25">
      <c r="A4887" s="155"/>
      <c r="B4887" s="160"/>
      <c r="C4887" s="160"/>
    </row>
    <row r="4888" spans="1:3" x14ac:dyDescent="0.25">
      <c r="A4888" s="155"/>
      <c r="B4888" s="160"/>
      <c r="C4888" s="160"/>
    </row>
    <row r="4889" spans="1:3" x14ac:dyDescent="0.25">
      <c r="A4889" s="155"/>
      <c r="B4889" s="160"/>
      <c r="C4889" s="160"/>
    </row>
    <row r="4890" spans="1:3" x14ac:dyDescent="0.25">
      <c r="A4890" s="156"/>
      <c r="B4890" s="160"/>
      <c r="C4890" s="160"/>
    </row>
    <row r="4891" spans="1:3" x14ac:dyDescent="0.25">
      <c r="A4891" s="156"/>
      <c r="B4891" s="160"/>
      <c r="C4891" s="160"/>
    </row>
    <row r="4892" spans="1:3" x14ac:dyDescent="0.25">
      <c r="A4892" s="156"/>
      <c r="B4892" s="160"/>
      <c r="C4892" s="160"/>
    </row>
    <row r="4893" spans="1:3" x14ac:dyDescent="0.25">
      <c r="A4893" s="156"/>
      <c r="B4893" s="160"/>
      <c r="C4893" s="160"/>
    </row>
    <row r="4894" spans="1:3" x14ac:dyDescent="0.25">
      <c r="A4894" s="156"/>
      <c r="B4894" s="160"/>
      <c r="C4894" s="160"/>
    </row>
    <row r="4895" spans="1:3" x14ac:dyDescent="0.25">
      <c r="A4895" s="156"/>
      <c r="B4895" s="160"/>
      <c r="C4895" s="160"/>
    </row>
    <row r="4896" spans="1:3" x14ac:dyDescent="0.25">
      <c r="A4896" s="156"/>
      <c r="B4896" s="160"/>
      <c r="C4896" s="160"/>
    </row>
    <row r="4897" spans="1:3" x14ac:dyDescent="0.25">
      <c r="A4897" s="156"/>
      <c r="B4897" s="160"/>
      <c r="C4897" s="160"/>
    </row>
    <row r="4898" spans="1:3" x14ac:dyDescent="0.25">
      <c r="A4898" s="156"/>
      <c r="B4898" s="160"/>
      <c r="C4898" s="160"/>
    </row>
    <row r="4899" spans="1:3" x14ac:dyDescent="0.25">
      <c r="A4899" s="156"/>
      <c r="B4899" s="160"/>
      <c r="C4899" s="160"/>
    </row>
    <row r="4900" spans="1:3" x14ac:dyDescent="0.25">
      <c r="A4900" s="156"/>
      <c r="B4900" s="160"/>
      <c r="C4900" s="160"/>
    </row>
    <row r="4901" spans="1:3" x14ac:dyDescent="0.25">
      <c r="A4901" s="156"/>
      <c r="B4901" s="160"/>
      <c r="C4901" s="160"/>
    </row>
    <row r="4902" spans="1:3" x14ac:dyDescent="0.25">
      <c r="A4902" s="156"/>
      <c r="B4902" s="160"/>
      <c r="C4902" s="160"/>
    </row>
    <row r="4903" spans="1:3" x14ac:dyDescent="0.25">
      <c r="A4903" s="156"/>
      <c r="B4903" s="160"/>
      <c r="C4903" s="160"/>
    </row>
    <row r="4904" spans="1:3" x14ac:dyDescent="0.25">
      <c r="A4904" s="156"/>
      <c r="B4904" s="160"/>
      <c r="C4904" s="160"/>
    </row>
    <row r="4905" spans="1:3" x14ac:dyDescent="0.25">
      <c r="A4905" s="156"/>
      <c r="B4905" s="160"/>
      <c r="C4905" s="160"/>
    </row>
    <row r="4906" spans="1:3" x14ac:dyDescent="0.25">
      <c r="A4906" s="156"/>
      <c r="B4906" s="160"/>
      <c r="C4906" s="160"/>
    </row>
    <row r="4907" spans="1:3" x14ac:dyDescent="0.25">
      <c r="A4907" s="156"/>
      <c r="B4907" s="160"/>
      <c r="C4907" s="160"/>
    </row>
    <row r="4908" spans="1:3" x14ac:dyDescent="0.25">
      <c r="A4908" s="156"/>
      <c r="B4908" s="160"/>
      <c r="C4908" s="160"/>
    </row>
    <row r="4909" spans="1:3" x14ac:dyDescent="0.25">
      <c r="A4909" s="156"/>
      <c r="B4909" s="160"/>
      <c r="C4909" s="160"/>
    </row>
    <row r="4910" spans="1:3" x14ac:dyDescent="0.25">
      <c r="A4910" s="156"/>
      <c r="B4910" s="160"/>
      <c r="C4910" s="160"/>
    </row>
    <row r="4911" spans="1:3" x14ac:dyDescent="0.25">
      <c r="A4911" s="156"/>
      <c r="B4911" s="160"/>
      <c r="C4911" s="160"/>
    </row>
    <row r="4912" spans="1:3" x14ac:dyDescent="0.25">
      <c r="A4912" s="156"/>
      <c r="B4912" s="160"/>
      <c r="C4912" s="160"/>
    </row>
    <row r="4913" spans="1:3" x14ac:dyDescent="0.25">
      <c r="A4913" s="156"/>
      <c r="B4913" s="160"/>
      <c r="C4913" s="160"/>
    </row>
    <row r="4914" spans="1:3" x14ac:dyDescent="0.25">
      <c r="A4914" s="156"/>
      <c r="B4914" s="160"/>
      <c r="C4914" s="160"/>
    </row>
    <row r="4915" spans="1:3" x14ac:dyDescent="0.25">
      <c r="A4915" s="156"/>
      <c r="B4915" s="160"/>
      <c r="C4915" s="160"/>
    </row>
    <row r="4916" spans="1:3" x14ac:dyDescent="0.25">
      <c r="A4916" s="156"/>
      <c r="B4916" s="160"/>
      <c r="C4916" s="160"/>
    </row>
    <row r="4917" spans="1:3" x14ac:dyDescent="0.25">
      <c r="A4917" s="156"/>
      <c r="B4917" s="160"/>
      <c r="C4917" s="160"/>
    </row>
    <row r="4918" spans="1:3" x14ac:dyDescent="0.25">
      <c r="A4918" s="156"/>
      <c r="B4918" s="160"/>
      <c r="C4918" s="160"/>
    </row>
    <row r="4919" spans="1:3" x14ac:dyDescent="0.25">
      <c r="A4919" s="156"/>
      <c r="B4919" s="160"/>
      <c r="C4919" s="160"/>
    </row>
    <row r="4920" spans="1:3" x14ac:dyDescent="0.25">
      <c r="A4920" s="156"/>
      <c r="B4920" s="160"/>
      <c r="C4920" s="160"/>
    </row>
    <row r="4921" spans="1:3" x14ac:dyDescent="0.25">
      <c r="A4921" s="156"/>
      <c r="B4921" s="160"/>
      <c r="C4921" s="160"/>
    </row>
    <row r="4922" spans="1:3" x14ac:dyDescent="0.25">
      <c r="A4922" s="156"/>
      <c r="B4922" s="160"/>
      <c r="C4922" s="160"/>
    </row>
    <row r="4923" spans="1:3" x14ac:dyDescent="0.25">
      <c r="A4923" s="156"/>
      <c r="B4923" s="160"/>
      <c r="C4923" s="160"/>
    </row>
    <row r="4924" spans="1:3" x14ac:dyDescent="0.25">
      <c r="A4924" s="156"/>
      <c r="B4924" s="160"/>
      <c r="C4924" s="160"/>
    </row>
    <row r="4925" spans="1:3" x14ac:dyDescent="0.25">
      <c r="A4925" s="156"/>
      <c r="B4925" s="160"/>
      <c r="C4925" s="160"/>
    </row>
    <row r="4926" spans="1:3" x14ac:dyDescent="0.25">
      <c r="A4926" s="156"/>
      <c r="B4926" s="160"/>
      <c r="C4926" s="160"/>
    </row>
    <row r="4927" spans="1:3" x14ac:dyDescent="0.25">
      <c r="A4927" s="156"/>
      <c r="B4927" s="160"/>
      <c r="C4927" s="160"/>
    </row>
    <row r="4928" spans="1:3" x14ac:dyDescent="0.25">
      <c r="A4928" s="156"/>
      <c r="B4928" s="160"/>
      <c r="C4928" s="160"/>
    </row>
    <row r="4929" spans="1:3" x14ac:dyDescent="0.25">
      <c r="A4929" s="156"/>
      <c r="B4929" s="160"/>
      <c r="C4929" s="160"/>
    </row>
    <row r="4930" spans="1:3" x14ac:dyDescent="0.25">
      <c r="A4930" s="156"/>
      <c r="B4930" s="160"/>
      <c r="C4930" s="160"/>
    </row>
    <row r="4931" spans="1:3" x14ac:dyDescent="0.25">
      <c r="A4931" s="156"/>
      <c r="B4931" s="160"/>
      <c r="C4931" s="160"/>
    </row>
    <row r="4932" spans="1:3" x14ac:dyDescent="0.25">
      <c r="A4932" s="156"/>
      <c r="B4932" s="160"/>
      <c r="C4932" s="160"/>
    </row>
    <row r="4933" spans="1:3" x14ac:dyDescent="0.25">
      <c r="A4933" s="156"/>
      <c r="B4933" s="160"/>
      <c r="C4933" s="160"/>
    </row>
    <row r="4934" spans="1:3" x14ac:dyDescent="0.25">
      <c r="A4934" s="156"/>
      <c r="B4934" s="160"/>
      <c r="C4934" s="160"/>
    </row>
    <row r="4935" spans="1:3" x14ac:dyDescent="0.25">
      <c r="A4935" s="156"/>
      <c r="B4935" s="160"/>
      <c r="C4935" s="160"/>
    </row>
    <row r="4936" spans="1:3" x14ac:dyDescent="0.25">
      <c r="A4936" s="156"/>
      <c r="B4936" s="160"/>
      <c r="C4936" s="160"/>
    </row>
    <row r="4937" spans="1:3" x14ac:dyDescent="0.25">
      <c r="A4937" s="156"/>
      <c r="B4937" s="160"/>
      <c r="C4937" s="160"/>
    </row>
    <row r="4938" spans="1:3" x14ac:dyDescent="0.25">
      <c r="A4938" s="156"/>
      <c r="B4938" s="160"/>
      <c r="C4938" s="160"/>
    </row>
    <row r="4939" spans="1:3" x14ac:dyDescent="0.25">
      <c r="A4939" s="156"/>
      <c r="B4939" s="160"/>
      <c r="C4939" s="160"/>
    </row>
    <row r="4940" spans="1:3" x14ac:dyDescent="0.25">
      <c r="A4940" s="156"/>
      <c r="B4940" s="160"/>
      <c r="C4940" s="160"/>
    </row>
    <row r="4941" spans="1:3" x14ac:dyDescent="0.25">
      <c r="A4941" s="156"/>
      <c r="B4941" s="160"/>
      <c r="C4941" s="160"/>
    </row>
    <row r="4942" spans="1:3" x14ac:dyDescent="0.25">
      <c r="A4942" s="156"/>
      <c r="B4942" s="160"/>
      <c r="C4942" s="160"/>
    </row>
    <row r="4943" spans="1:3" x14ac:dyDescent="0.25">
      <c r="A4943" s="156"/>
      <c r="B4943" s="160"/>
      <c r="C4943" s="160"/>
    </row>
    <row r="4944" spans="1:3" x14ac:dyDescent="0.25">
      <c r="A4944" s="156"/>
      <c r="B4944" s="160"/>
      <c r="C4944" s="160"/>
    </row>
    <row r="4945" spans="1:3" x14ac:dyDescent="0.25">
      <c r="A4945" s="156"/>
      <c r="B4945" s="160"/>
      <c r="C4945" s="160"/>
    </row>
    <row r="4946" spans="1:3" x14ac:dyDescent="0.25">
      <c r="A4946" s="156"/>
      <c r="B4946" s="160"/>
      <c r="C4946" s="160"/>
    </row>
    <row r="4947" spans="1:3" x14ac:dyDescent="0.25">
      <c r="A4947" s="156"/>
      <c r="B4947" s="160"/>
      <c r="C4947" s="160"/>
    </row>
    <row r="4948" spans="1:3" x14ac:dyDescent="0.25">
      <c r="A4948" s="156"/>
      <c r="B4948" s="160"/>
      <c r="C4948" s="160"/>
    </row>
    <row r="4949" spans="1:3" x14ac:dyDescent="0.25">
      <c r="A4949" s="156"/>
      <c r="B4949" s="160"/>
      <c r="C4949" s="160"/>
    </row>
    <row r="4950" spans="1:3" x14ac:dyDescent="0.25">
      <c r="A4950" s="156"/>
      <c r="B4950" s="160"/>
      <c r="C4950" s="160"/>
    </row>
    <row r="4951" spans="1:3" x14ac:dyDescent="0.25">
      <c r="A4951" s="156"/>
      <c r="B4951" s="160"/>
      <c r="C4951" s="160"/>
    </row>
    <row r="4952" spans="1:3" x14ac:dyDescent="0.25">
      <c r="A4952" s="156"/>
      <c r="B4952" s="160"/>
      <c r="C4952" s="160"/>
    </row>
    <row r="4953" spans="1:3" x14ac:dyDescent="0.25">
      <c r="A4953" s="156"/>
      <c r="B4953" s="160"/>
      <c r="C4953" s="160"/>
    </row>
    <row r="4954" spans="1:3" x14ac:dyDescent="0.25">
      <c r="A4954" s="156"/>
      <c r="B4954" s="160"/>
      <c r="C4954" s="160"/>
    </row>
    <row r="4955" spans="1:3" x14ac:dyDescent="0.25">
      <c r="A4955" s="156"/>
      <c r="B4955" s="160"/>
      <c r="C4955" s="160"/>
    </row>
    <row r="4956" spans="1:3" x14ac:dyDescent="0.25">
      <c r="A4956" s="156"/>
      <c r="B4956" s="160"/>
      <c r="C4956" s="160"/>
    </row>
    <row r="4957" spans="1:3" x14ac:dyDescent="0.25">
      <c r="A4957" s="156"/>
      <c r="B4957" s="160"/>
      <c r="C4957" s="160"/>
    </row>
    <row r="4958" spans="1:3" x14ac:dyDescent="0.25">
      <c r="A4958" s="156"/>
      <c r="B4958" s="160"/>
      <c r="C4958" s="160"/>
    </row>
    <row r="4959" spans="1:3" x14ac:dyDescent="0.25">
      <c r="A4959" s="156"/>
      <c r="B4959" s="160"/>
      <c r="C4959" s="160"/>
    </row>
    <row r="4960" spans="1:3" x14ac:dyDescent="0.25">
      <c r="A4960" s="156"/>
      <c r="B4960" s="160"/>
      <c r="C4960" s="160"/>
    </row>
    <row r="4961" spans="1:3" x14ac:dyDescent="0.25">
      <c r="A4961" s="156"/>
      <c r="B4961" s="160"/>
      <c r="C4961" s="160"/>
    </row>
    <row r="4962" spans="1:3" x14ac:dyDescent="0.25">
      <c r="A4962" s="156"/>
      <c r="B4962" s="160"/>
      <c r="C4962" s="160"/>
    </row>
    <row r="4963" spans="1:3" x14ac:dyDescent="0.25">
      <c r="A4963" s="156"/>
      <c r="B4963" s="160"/>
      <c r="C4963" s="160"/>
    </row>
    <row r="4964" spans="1:3" x14ac:dyDescent="0.25">
      <c r="A4964" s="156"/>
      <c r="B4964" s="160"/>
      <c r="C4964" s="160"/>
    </row>
    <row r="4965" spans="1:3" x14ac:dyDescent="0.25">
      <c r="A4965" s="156"/>
      <c r="B4965" s="160"/>
      <c r="C4965" s="160"/>
    </row>
    <row r="4966" spans="1:3" x14ac:dyDescent="0.25">
      <c r="A4966" s="156"/>
      <c r="B4966" s="160"/>
      <c r="C4966" s="160"/>
    </row>
    <row r="4967" spans="1:3" x14ac:dyDescent="0.25">
      <c r="A4967" s="156"/>
      <c r="B4967" s="160"/>
      <c r="C4967" s="160"/>
    </row>
    <row r="4968" spans="1:3" x14ac:dyDescent="0.25">
      <c r="A4968" s="156"/>
      <c r="B4968" s="160"/>
      <c r="C4968" s="160"/>
    </row>
    <row r="4969" spans="1:3" x14ac:dyDescent="0.25">
      <c r="A4969" s="156"/>
      <c r="B4969" s="160"/>
      <c r="C4969" s="160"/>
    </row>
    <row r="4970" spans="1:3" x14ac:dyDescent="0.25">
      <c r="A4970" s="156"/>
      <c r="B4970" s="160"/>
      <c r="C4970" s="160"/>
    </row>
    <row r="4971" spans="1:3" x14ac:dyDescent="0.25">
      <c r="A4971" s="156"/>
      <c r="B4971" s="160"/>
      <c r="C4971" s="160"/>
    </row>
    <row r="4972" spans="1:3" x14ac:dyDescent="0.25">
      <c r="A4972" s="156"/>
      <c r="B4972" s="160"/>
      <c r="C4972" s="160"/>
    </row>
    <row r="4973" spans="1:3" x14ac:dyDescent="0.25">
      <c r="A4973" s="156"/>
      <c r="B4973" s="160"/>
      <c r="C4973" s="160"/>
    </row>
    <row r="4974" spans="1:3" x14ac:dyDescent="0.25">
      <c r="A4974" s="156"/>
      <c r="B4974" s="160"/>
      <c r="C4974" s="160"/>
    </row>
    <row r="4975" spans="1:3" x14ac:dyDescent="0.25">
      <c r="A4975" s="156"/>
      <c r="B4975" s="160"/>
      <c r="C4975" s="160"/>
    </row>
    <row r="4976" spans="1:3" x14ac:dyDescent="0.25">
      <c r="A4976" s="156"/>
      <c r="B4976" s="160"/>
      <c r="C4976" s="160"/>
    </row>
    <row r="4977" spans="1:3" x14ac:dyDescent="0.25">
      <c r="A4977" s="156"/>
      <c r="B4977" s="160"/>
      <c r="C4977" s="160"/>
    </row>
    <row r="4978" spans="1:3" x14ac:dyDescent="0.25">
      <c r="A4978" s="156"/>
      <c r="B4978" s="160"/>
      <c r="C4978" s="160"/>
    </row>
    <row r="4979" spans="1:3" x14ac:dyDescent="0.25">
      <c r="A4979" s="156"/>
      <c r="B4979" s="160"/>
      <c r="C4979" s="160"/>
    </row>
    <row r="4980" spans="1:3" x14ac:dyDescent="0.25">
      <c r="A4980" s="156"/>
      <c r="B4980" s="160"/>
      <c r="C4980" s="160"/>
    </row>
    <row r="4981" spans="1:3" x14ac:dyDescent="0.25">
      <c r="A4981" s="156"/>
      <c r="B4981" s="160"/>
      <c r="C4981" s="160"/>
    </row>
    <row r="4982" spans="1:3" x14ac:dyDescent="0.25">
      <c r="A4982" s="156"/>
      <c r="B4982" s="160"/>
      <c r="C4982" s="160"/>
    </row>
    <row r="4983" spans="1:3" x14ac:dyDescent="0.25">
      <c r="A4983" s="156"/>
      <c r="B4983" s="160"/>
      <c r="C4983" s="160"/>
    </row>
    <row r="4984" spans="1:3" x14ac:dyDescent="0.25">
      <c r="A4984" s="156"/>
      <c r="B4984" s="160"/>
      <c r="C4984" s="160"/>
    </row>
    <row r="4985" spans="1:3" x14ac:dyDescent="0.25">
      <c r="A4985" s="156"/>
      <c r="B4985" s="160"/>
      <c r="C4985" s="160"/>
    </row>
    <row r="4986" spans="1:3" x14ac:dyDescent="0.25">
      <c r="A4986" s="156"/>
      <c r="B4986" s="160"/>
      <c r="C4986" s="160"/>
    </row>
    <row r="4987" spans="1:3" x14ac:dyDescent="0.25">
      <c r="A4987" s="156"/>
      <c r="B4987" s="160"/>
      <c r="C4987" s="160"/>
    </row>
    <row r="4988" spans="1:3" x14ac:dyDescent="0.25">
      <c r="A4988" s="156"/>
      <c r="B4988" s="160"/>
      <c r="C4988" s="160"/>
    </row>
    <row r="4989" spans="1:3" x14ac:dyDescent="0.25">
      <c r="A4989" s="156"/>
      <c r="B4989" s="160"/>
      <c r="C4989" s="160"/>
    </row>
    <row r="4990" spans="1:3" x14ac:dyDescent="0.25">
      <c r="A4990" s="156"/>
      <c r="B4990" s="160"/>
      <c r="C4990" s="160"/>
    </row>
    <row r="4991" spans="1:3" x14ac:dyDescent="0.25">
      <c r="A4991" s="156"/>
      <c r="B4991" s="160"/>
      <c r="C4991" s="160"/>
    </row>
    <row r="4992" spans="1:3" x14ac:dyDescent="0.25">
      <c r="A4992" s="156"/>
      <c r="B4992" s="160"/>
      <c r="C4992" s="160"/>
    </row>
    <row r="4993" spans="1:3" x14ac:dyDescent="0.25">
      <c r="A4993" s="156"/>
      <c r="B4993" s="160"/>
      <c r="C4993" s="160"/>
    </row>
    <row r="4994" spans="1:3" x14ac:dyDescent="0.25">
      <c r="A4994" s="156"/>
      <c r="B4994" s="160"/>
      <c r="C4994" s="160"/>
    </row>
    <row r="4995" spans="1:3" x14ac:dyDescent="0.25">
      <c r="A4995" s="156"/>
      <c r="B4995" s="160"/>
      <c r="C4995" s="160"/>
    </row>
    <row r="4996" spans="1:3" x14ac:dyDescent="0.25">
      <c r="A4996" s="156"/>
      <c r="B4996" s="160"/>
      <c r="C4996" s="160"/>
    </row>
    <row r="4997" spans="1:3" x14ac:dyDescent="0.25">
      <c r="A4997" s="156"/>
      <c r="B4997" s="160"/>
      <c r="C4997" s="160"/>
    </row>
    <row r="4998" spans="1:3" x14ac:dyDescent="0.25">
      <c r="A4998" s="156"/>
      <c r="B4998" s="160"/>
      <c r="C4998" s="160"/>
    </row>
    <row r="4999" spans="1:3" x14ac:dyDescent="0.25">
      <c r="A4999" s="156"/>
      <c r="B4999" s="160"/>
      <c r="C4999" s="160"/>
    </row>
    <row r="5000" spans="1:3" x14ac:dyDescent="0.25">
      <c r="A5000" s="156"/>
      <c r="B5000" s="160"/>
      <c r="C5000" s="160"/>
    </row>
    <row r="5001" spans="1:3" x14ac:dyDescent="0.25">
      <c r="A5001" s="156"/>
      <c r="B5001" s="160"/>
      <c r="C5001" s="160"/>
    </row>
    <row r="5002" spans="1:3" x14ac:dyDescent="0.25">
      <c r="A5002" s="156"/>
      <c r="B5002" s="160"/>
      <c r="C5002" s="160"/>
    </row>
    <row r="5003" spans="1:3" x14ac:dyDescent="0.25">
      <c r="A5003" s="156"/>
      <c r="B5003" s="160"/>
      <c r="C5003" s="160"/>
    </row>
    <row r="5004" spans="1:3" x14ac:dyDescent="0.25">
      <c r="A5004" s="156"/>
      <c r="B5004" s="160"/>
      <c r="C5004" s="160"/>
    </row>
    <row r="5005" spans="1:3" x14ac:dyDescent="0.25">
      <c r="A5005" s="156"/>
      <c r="B5005" s="160"/>
      <c r="C5005" s="160"/>
    </row>
    <row r="5006" spans="1:3" x14ac:dyDescent="0.25">
      <c r="A5006" s="156"/>
      <c r="B5006" s="160"/>
      <c r="C5006" s="160"/>
    </row>
    <row r="5007" spans="1:3" x14ac:dyDescent="0.25">
      <c r="A5007" s="156"/>
      <c r="B5007" s="160"/>
      <c r="C5007" s="160"/>
    </row>
    <row r="5008" spans="1:3" x14ac:dyDescent="0.25">
      <c r="A5008" s="156"/>
      <c r="B5008" s="160"/>
      <c r="C5008" s="160"/>
    </row>
    <row r="5009" spans="1:3" x14ac:dyDescent="0.25">
      <c r="A5009" s="156"/>
      <c r="B5009" s="160"/>
      <c r="C5009" s="160"/>
    </row>
    <row r="5010" spans="1:3" x14ac:dyDescent="0.25">
      <c r="A5010" s="156"/>
      <c r="B5010" s="160"/>
      <c r="C5010" s="160"/>
    </row>
    <row r="5011" spans="1:3" x14ac:dyDescent="0.25">
      <c r="A5011" s="156"/>
      <c r="B5011" s="160"/>
      <c r="C5011" s="160"/>
    </row>
    <row r="5012" spans="1:3" x14ac:dyDescent="0.25">
      <c r="A5012" s="156"/>
      <c r="B5012" s="160"/>
      <c r="C5012" s="160"/>
    </row>
    <row r="5013" spans="1:3" x14ac:dyDescent="0.25">
      <c r="A5013" s="156"/>
      <c r="B5013" s="160"/>
      <c r="C5013" s="160"/>
    </row>
    <row r="5014" spans="1:3" x14ac:dyDescent="0.25">
      <c r="A5014" s="156"/>
      <c r="B5014" s="160"/>
      <c r="C5014" s="160"/>
    </row>
    <row r="5015" spans="1:3" x14ac:dyDescent="0.25">
      <c r="A5015" s="156"/>
      <c r="B5015" s="160"/>
      <c r="C5015" s="160"/>
    </row>
    <row r="5016" spans="1:3" x14ac:dyDescent="0.25">
      <c r="A5016" s="156"/>
      <c r="B5016" s="160"/>
      <c r="C5016" s="160"/>
    </row>
    <row r="5017" spans="1:3" x14ac:dyDescent="0.25">
      <c r="A5017" s="156"/>
      <c r="B5017" s="160"/>
      <c r="C5017" s="160"/>
    </row>
    <row r="5018" spans="1:3" x14ac:dyDescent="0.25">
      <c r="A5018" s="156"/>
      <c r="B5018" s="160"/>
      <c r="C5018" s="160"/>
    </row>
    <row r="5019" spans="1:3" x14ac:dyDescent="0.25">
      <c r="A5019" s="156"/>
      <c r="B5019" s="160"/>
      <c r="C5019" s="160"/>
    </row>
    <row r="5020" spans="1:3" x14ac:dyDescent="0.25">
      <c r="A5020" s="156"/>
      <c r="B5020" s="160"/>
      <c r="C5020" s="160"/>
    </row>
    <row r="5021" spans="1:3" x14ac:dyDescent="0.25">
      <c r="A5021" s="156"/>
      <c r="B5021" s="160"/>
      <c r="C5021" s="160"/>
    </row>
    <row r="5022" spans="1:3" x14ac:dyDescent="0.25">
      <c r="A5022" s="156"/>
      <c r="B5022" s="160"/>
      <c r="C5022" s="160"/>
    </row>
    <row r="5023" spans="1:3" x14ac:dyDescent="0.25">
      <c r="A5023" s="156"/>
      <c r="B5023" s="160"/>
      <c r="C5023" s="160"/>
    </row>
    <row r="5024" spans="1:3" x14ac:dyDescent="0.25">
      <c r="A5024" s="156"/>
      <c r="B5024" s="160"/>
      <c r="C5024" s="160"/>
    </row>
    <row r="5025" spans="1:3" x14ac:dyDescent="0.25">
      <c r="A5025" s="156"/>
      <c r="B5025" s="160"/>
      <c r="C5025" s="160"/>
    </row>
    <row r="5026" spans="1:3" x14ac:dyDescent="0.25">
      <c r="A5026" s="156"/>
      <c r="B5026" s="160"/>
      <c r="C5026" s="160"/>
    </row>
    <row r="5027" spans="1:3" x14ac:dyDescent="0.25">
      <c r="A5027" s="156"/>
      <c r="B5027" s="160"/>
      <c r="C5027" s="160"/>
    </row>
    <row r="5028" spans="1:3" x14ac:dyDescent="0.25">
      <c r="A5028" s="156"/>
      <c r="B5028" s="160"/>
      <c r="C5028" s="160"/>
    </row>
    <row r="5029" spans="1:3" x14ac:dyDescent="0.25">
      <c r="A5029" s="156"/>
      <c r="B5029" s="160"/>
      <c r="C5029" s="160"/>
    </row>
    <row r="5030" spans="1:3" x14ac:dyDescent="0.25">
      <c r="A5030" s="156"/>
      <c r="B5030" s="160"/>
      <c r="C5030" s="160"/>
    </row>
    <row r="5031" spans="1:3" x14ac:dyDescent="0.25">
      <c r="A5031" s="156"/>
      <c r="B5031" s="160"/>
      <c r="C5031" s="160"/>
    </row>
    <row r="5032" spans="1:3" x14ac:dyDescent="0.25">
      <c r="A5032" s="156"/>
      <c r="B5032" s="160"/>
      <c r="C5032" s="160"/>
    </row>
    <row r="5033" spans="1:3" x14ac:dyDescent="0.25">
      <c r="A5033" s="156"/>
      <c r="B5033" s="160"/>
      <c r="C5033" s="160"/>
    </row>
    <row r="5034" spans="1:3" x14ac:dyDescent="0.25">
      <c r="A5034" s="156"/>
      <c r="B5034" s="160"/>
      <c r="C5034" s="160"/>
    </row>
    <row r="5035" spans="1:3" x14ac:dyDescent="0.25">
      <c r="A5035" s="156"/>
      <c r="B5035" s="160"/>
      <c r="C5035" s="160"/>
    </row>
    <row r="5036" spans="1:3" x14ac:dyDescent="0.25">
      <c r="A5036" s="156"/>
      <c r="B5036" s="160"/>
      <c r="C5036" s="160"/>
    </row>
    <row r="5037" spans="1:3" x14ac:dyDescent="0.25">
      <c r="A5037" s="156"/>
      <c r="B5037" s="160"/>
      <c r="C5037" s="160"/>
    </row>
    <row r="5038" spans="1:3" x14ac:dyDescent="0.25">
      <c r="A5038" s="156"/>
      <c r="B5038" s="160"/>
      <c r="C5038" s="160"/>
    </row>
    <row r="5039" spans="1:3" x14ac:dyDescent="0.25">
      <c r="A5039" s="156"/>
      <c r="B5039" s="160"/>
      <c r="C5039" s="160"/>
    </row>
    <row r="5040" spans="1:3" x14ac:dyDescent="0.25">
      <c r="A5040" s="156"/>
      <c r="B5040" s="160"/>
      <c r="C5040" s="160"/>
    </row>
    <row r="5041" spans="1:3" x14ac:dyDescent="0.25">
      <c r="A5041" s="156"/>
      <c r="B5041" s="160"/>
      <c r="C5041" s="160"/>
    </row>
    <row r="5042" spans="1:3" x14ac:dyDescent="0.25">
      <c r="A5042" s="156"/>
      <c r="B5042" s="160"/>
      <c r="C5042" s="160"/>
    </row>
    <row r="5043" spans="1:3" x14ac:dyDescent="0.25">
      <c r="A5043" s="156"/>
      <c r="B5043" s="160"/>
      <c r="C5043" s="160"/>
    </row>
    <row r="5044" spans="1:3" x14ac:dyDescent="0.25">
      <c r="A5044" s="156"/>
      <c r="B5044" s="160"/>
      <c r="C5044" s="160"/>
    </row>
    <row r="5045" spans="1:3" x14ac:dyDescent="0.25">
      <c r="A5045" s="156"/>
      <c r="B5045" s="160"/>
      <c r="C5045" s="160"/>
    </row>
    <row r="5046" spans="1:3" x14ac:dyDescent="0.25">
      <c r="A5046" s="156"/>
      <c r="B5046" s="160"/>
      <c r="C5046" s="160"/>
    </row>
    <row r="5047" spans="1:3" x14ac:dyDescent="0.25">
      <c r="A5047" s="156"/>
      <c r="B5047" s="160"/>
      <c r="C5047" s="160"/>
    </row>
    <row r="5048" spans="1:3" x14ac:dyDescent="0.25">
      <c r="A5048" s="156"/>
      <c r="B5048" s="160"/>
      <c r="C5048" s="160"/>
    </row>
    <row r="5049" spans="1:3" x14ac:dyDescent="0.25">
      <c r="A5049" s="156"/>
      <c r="B5049" s="160"/>
      <c r="C5049" s="160"/>
    </row>
    <row r="5050" spans="1:3" x14ac:dyDescent="0.25">
      <c r="A5050" s="156"/>
      <c r="B5050" s="160"/>
      <c r="C5050" s="160"/>
    </row>
    <row r="5051" spans="1:3" x14ac:dyDescent="0.25">
      <c r="A5051" s="156"/>
      <c r="B5051" s="160"/>
      <c r="C5051" s="160"/>
    </row>
    <row r="5052" spans="1:3" x14ac:dyDescent="0.25">
      <c r="A5052" s="156"/>
      <c r="B5052" s="160"/>
      <c r="C5052" s="160"/>
    </row>
    <row r="5053" spans="1:3" x14ac:dyDescent="0.25">
      <c r="A5053" s="156"/>
      <c r="B5053" s="160"/>
      <c r="C5053" s="160"/>
    </row>
    <row r="5054" spans="1:3" x14ac:dyDescent="0.25">
      <c r="A5054" s="156"/>
      <c r="B5054" s="160"/>
      <c r="C5054" s="160"/>
    </row>
    <row r="5055" spans="1:3" x14ac:dyDescent="0.25">
      <c r="A5055" s="156"/>
      <c r="B5055" s="160"/>
      <c r="C5055" s="160"/>
    </row>
    <row r="5056" spans="1:3" x14ac:dyDescent="0.25">
      <c r="A5056" s="156"/>
      <c r="B5056" s="160"/>
      <c r="C5056" s="160"/>
    </row>
    <row r="5057" spans="1:3" x14ac:dyDescent="0.25">
      <c r="A5057" s="156"/>
      <c r="B5057" s="160"/>
      <c r="C5057" s="160"/>
    </row>
    <row r="5058" spans="1:3" x14ac:dyDescent="0.25">
      <c r="A5058" s="156"/>
      <c r="B5058" s="160"/>
      <c r="C5058" s="160"/>
    </row>
    <row r="5059" spans="1:3" x14ac:dyDescent="0.25">
      <c r="A5059" s="156"/>
      <c r="B5059" s="160"/>
      <c r="C5059" s="160"/>
    </row>
    <row r="5060" spans="1:3" x14ac:dyDescent="0.25">
      <c r="A5060" s="156"/>
      <c r="B5060" s="160"/>
      <c r="C5060" s="160"/>
    </row>
    <row r="5061" spans="1:3" x14ac:dyDescent="0.25">
      <c r="A5061" s="156"/>
      <c r="B5061" s="160"/>
      <c r="C5061" s="160"/>
    </row>
    <row r="5062" spans="1:3" x14ac:dyDescent="0.25">
      <c r="A5062" s="156"/>
      <c r="B5062" s="160"/>
      <c r="C5062" s="160"/>
    </row>
    <row r="5063" spans="1:3" x14ac:dyDescent="0.25">
      <c r="A5063" s="156"/>
      <c r="B5063" s="160"/>
      <c r="C5063" s="160"/>
    </row>
    <row r="5064" spans="1:3" x14ac:dyDescent="0.25">
      <c r="A5064" s="156"/>
      <c r="B5064" s="160"/>
      <c r="C5064" s="160"/>
    </row>
    <row r="5065" spans="1:3" x14ac:dyDescent="0.25">
      <c r="A5065" s="156"/>
      <c r="B5065" s="160"/>
      <c r="C5065" s="160"/>
    </row>
    <row r="5066" spans="1:3" x14ac:dyDescent="0.25">
      <c r="A5066" s="156"/>
      <c r="B5066" s="160"/>
      <c r="C5066" s="160"/>
    </row>
    <row r="5067" spans="1:3" x14ac:dyDescent="0.25">
      <c r="A5067" s="156"/>
      <c r="B5067" s="160"/>
      <c r="C5067" s="160"/>
    </row>
    <row r="5068" spans="1:3" x14ac:dyDescent="0.25">
      <c r="A5068" s="156"/>
      <c r="B5068" s="160"/>
      <c r="C5068" s="160"/>
    </row>
    <row r="5069" spans="1:3" x14ac:dyDescent="0.25">
      <c r="A5069" s="156"/>
      <c r="B5069" s="160"/>
      <c r="C5069" s="160"/>
    </row>
    <row r="5070" spans="1:3" x14ac:dyDescent="0.25">
      <c r="A5070" s="156"/>
      <c r="B5070" s="160"/>
      <c r="C5070" s="160"/>
    </row>
    <row r="5071" spans="1:3" x14ac:dyDescent="0.25">
      <c r="A5071" s="156"/>
      <c r="B5071" s="160"/>
      <c r="C5071" s="160"/>
    </row>
    <row r="5072" spans="1:3" x14ac:dyDescent="0.25">
      <c r="A5072" s="156"/>
      <c r="B5072" s="160"/>
      <c r="C5072" s="160"/>
    </row>
    <row r="5073" spans="1:3" x14ac:dyDescent="0.25">
      <c r="A5073" s="156"/>
      <c r="B5073" s="160"/>
      <c r="C5073" s="160"/>
    </row>
    <row r="5074" spans="1:3" x14ac:dyDescent="0.25">
      <c r="A5074" s="156"/>
      <c r="B5074" s="160"/>
      <c r="C5074" s="160"/>
    </row>
    <row r="5075" spans="1:3" x14ac:dyDescent="0.25">
      <c r="A5075" s="156"/>
      <c r="B5075" s="160"/>
      <c r="C5075" s="160"/>
    </row>
    <row r="5076" spans="1:3" x14ac:dyDescent="0.25">
      <c r="A5076" s="156"/>
      <c r="B5076" s="160"/>
      <c r="C5076" s="160"/>
    </row>
    <row r="5077" spans="1:3" x14ac:dyDescent="0.25">
      <c r="A5077" s="156"/>
      <c r="B5077" s="160"/>
      <c r="C5077" s="160"/>
    </row>
    <row r="5078" spans="1:3" x14ac:dyDescent="0.25">
      <c r="A5078" s="156"/>
      <c r="B5078" s="160"/>
      <c r="C5078" s="160"/>
    </row>
    <row r="5079" spans="1:3" x14ac:dyDescent="0.25">
      <c r="A5079" s="156"/>
      <c r="B5079" s="160"/>
      <c r="C5079" s="160"/>
    </row>
    <row r="5080" spans="1:3" x14ac:dyDescent="0.25">
      <c r="A5080" s="156"/>
      <c r="B5080" s="160"/>
      <c r="C5080" s="160"/>
    </row>
    <row r="5081" spans="1:3" x14ac:dyDescent="0.25">
      <c r="A5081" s="156"/>
      <c r="B5081" s="160"/>
      <c r="C5081" s="160"/>
    </row>
    <row r="5082" spans="1:3" x14ac:dyDescent="0.25">
      <c r="A5082" s="156"/>
      <c r="B5082" s="160"/>
      <c r="C5082" s="160"/>
    </row>
    <row r="5083" spans="1:3" x14ac:dyDescent="0.25">
      <c r="A5083" s="156"/>
      <c r="B5083" s="160"/>
      <c r="C5083" s="160"/>
    </row>
    <row r="5084" spans="1:3" x14ac:dyDescent="0.25">
      <c r="A5084" s="156"/>
      <c r="B5084" s="160"/>
      <c r="C5084" s="160"/>
    </row>
    <row r="5085" spans="1:3" x14ac:dyDescent="0.25">
      <c r="A5085" s="156"/>
      <c r="B5085" s="160"/>
      <c r="C5085" s="160"/>
    </row>
    <row r="5086" spans="1:3" x14ac:dyDescent="0.25">
      <c r="A5086" s="156"/>
      <c r="B5086" s="160"/>
      <c r="C5086" s="160"/>
    </row>
    <row r="5087" spans="1:3" x14ac:dyDescent="0.25">
      <c r="A5087" s="156"/>
      <c r="B5087" s="160"/>
      <c r="C5087" s="160"/>
    </row>
    <row r="5088" spans="1:3" x14ac:dyDescent="0.25">
      <c r="A5088" s="156"/>
      <c r="B5088" s="160"/>
      <c r="C5088" s="160"/>
    </row>
    <row r="5089" spans="1:3" x14ac:dyDescent="0.25">
      <c r="A5089" s="156"/>
      <c r="B5089" s="160"/>
      <c r="C5089" s="160"/>
    </row>
    <row r="5090" spans="1:3" x14ac:dyDescent="0.25">
      <c r="A5090" s="156"/>
      <c r="B5090" s="160"/>
      <c r="C5090" s="160"/>
    </row>
    <row r="5091" spans="1:3" x14ac:dyDescent="0.25">
      <c r="A5091" s="156"/>
      <c r="B5091" s="160"/>
      <c r="C5091" s="160"/>
    </row>
    <row r="5092" spans="1:3" x14ac:dyDescent="0.25">
      <c r="A5092" s="156"/>
      <c r="B5092" s="160"/>
      <c r="C5092" s="160"/>
    </row>
    <row r="5093" spans="1:3" x14ac:dyDescent="0.25">
      <c r="A5093" s="156"/>
      <c r="B5093" s="160"/>
      <c r="C5093" s="160"/>
    </row>
    <row r="5094" spans="1:3" x14ac:dyDescent="0.25">
      <c r="A5094" s="156"/>
      <c r="B5094" s="160"/>
      <c r="C5094" s="160"/>
    </row>
    <row r="5095" spans="1:3" x14ac:dyDescent="0.25">
      <c r="A5095" s="156"/>
      <c r="B5095" s="160"/>
      <c r="C5095" s="160"/>
    </row>
    <row r="5096" spans="1:3" x14ac:dyDescent="0.25">
      <c r="A5096" s="156"/>
      <c r="B5096" s="160"/>
      <c r="C5096" s="160"/>
    </row>
    <row r="5097" spans="1:3" x14ac:dyDescent="0.25">
      <c r="A5097" s="156"/>
      <c r="B5097" s="160"/>
      <c r="C5097" s="160"/>
    </row>
    <row r="5098" spans="1:3" x14ac:dyDescent="0.25">
      <c r="A5098" s="156"/>
      <c r="B5098" s="160"/>
      <c r="C5098" s="160"/>
    </row>
    <row r="5099" spans="1:3" x14ac:dyDescent="0.25">
      <c r="A5099" s="156"/>
      <c r="B5099" s="160"/>
      <c r="C5099" s="160"/>
    </row>
    <row r="5100" spans="1:3" x14ac:dyDescent="0.25">
      <c r="A5100" s="156"/>
      <c r="B5100" s="160"/>
      <c r="C5100" s="160"/>
    </row>
    <row r="5101" spans="1:3" x14ac:dyDescent="0.25">
      <c r="A5101" s="156"/>
      <c r="B5101" s="160"/>
      <c r="C5101" s="160"/>
    </row>
    <row r="5102" spans="1:3" x14ac:dyDescent="0.25">
      <c r="A5102" s="156"/>
      <c r="B5102" s="160"/>
      <c r="C5102" s="160"/>
    </row>
    <row r="5103" spans="1:3" x14ac:dyDescent="0.25">
      <c r="A5103" s="156"/>
      <c r="B5103" s="160"/>
      <c r="C5103" s="160"/>
    </row>
    <row r="5104" spans="1:3" x14ac:dyDescent="0.25">
      <c r="A5104" s="156"/>
      <c r="B5104" s="160"/>
      <c r="C5104" s="160"/>
    </row>
    <row r="5105" spans="1:3" x14ac:dyDescent="0.25">
      <c r="A5105" s="156"/>
      <c r="B5105" s="160"/>
      <c r="C5105" s="160"/>
    </row>
    <row r="5106" spans="1:3" x14ac:dyDescent="0.25">
      <c r="A5106" s="156"/>
      <c r="B5106" s="160"/>
      <c r="C5106" s="160"/>
    </row>
    <row r="5107" spans="1:3" x14ac:dyDescent="0.25">
      <c r="A5107" s="156"/>
      <c r="B5107" s="160"/>
      <c r="C5107" s="160"/>
    </row>
    <row r="5108" spans="1:3" x14ac:dyDescent="0.25">
      <c r="A5108" s="156"/>
      <c r="B5108" s="160"/>
      <c r="C5108" s="160"/>
    </row>
    <row r="5109" spans="1:3" x14ac:dyDescent="0.25">
      <c r="A5109" s="156"/>
      <c r="B5109" s="160"/>
      <c r="C5109" s="160"/>
    </row>
    <row r="5110" spans="1:3" x14ac:dyDescent="0.25">
      <c r="A5110" s="156"/>
      <c r="B5110" s="160"/>
      <c r="C5110" s="160"/>
    </row>
    <row r="5111" spans="1:3" x14ac:dyDescent="0.25">
      <c r="A5111" s="156"/>
      <c r="B5111" s="160"/>
      <c r="C5111" s="160"/>
    </row>
    <row r="5112" spans="1:3" x14ac:dyDescent="0.25">
      <c r="A5112" s="156"/>
      <c r="B5112" s="160"/>
      <c r="C5112" s="160"/>
    </row>
    <row r="5113" spans="1:3" x14ac:dyDescent="0.25">
      <c r="A5113" s="156"/>
      <c r="B5113" s="160"/>
      <c r="C5113" s="160"/>
    </row>
    <row r="5114" spans="1:3" x14ac:dyDescent="0.25">
      <c r="A5114" s="156"/>
      <c r="B5114" s="160"/>
      <c r="C5114" s="160"/>
    </row>
    <row r="5115" spans="1:3" x14ac:dyDescent="0.25">
      <c r="A5115" s="156"/>
      <c r="B5115" s="160"/>
      <c r="C5115" s="160"/>
    </row>
    <row r="5116" spans="1:3" x14ac:dyDescent="0.25">
      <c r="A5116" s="156"/>
      <c r="B5116" s="160"/>
      <c r="C5116" s="160"/>
    </row>
    <row r="5117" spans="1:3" x14ac:dyDescent="0.25">
      <c r="A5117" s="156"/>
      <c r="B5117" s="160"/>
      <c r="C5117" s="160"/>
    </row>
    <row r="5118" spans="1:3" x14ac:dyDescent="0.25">
      <c r="A5118" s="156"/>
      <c r="B5118" s="160"/>
      <c r="C5118" s="160"/>
    </row>
    <row r="5119" spans="1:3" x14ac:dyDescent="0.25">
      <c r="A5119" s="156"/>
      <c r="B5119" s="160"/>
      <c r="C5119" s="160"/>
    </row>
    <row r="5120" spans="1:3" x14ac:dyDescent="0.25">
      <c r="A5120" s="156"/>
      <c r="B5120" s="160"/>
      <c r="C5120" s="160"/>
    </row>
    <row r="5121" spans="1:3" x14ac:dyDescent="0.25">
      <c r="A5121" s="156"/>
      <c r="B5121" s="160"/>
      <c r="C5121" s="160"/>
    </row>
    <row r="5122" spans="1:3" x14ac:dyDescent="0.25">
      <c r="A5122" s="156"/>
      <c r="B5122" s="160"/>
      <c r="C5122" s="160"/>
    </row>
    <row r="5123" spans="1:3" x14ac:dyDescent="0.25">
      <c r="A5123" s="156"/>
      <c r="B5123" s="160"/>
      <c r="C5123" s="160"/>
    </row>
    <row r="5124" spans="1:3" x14ac:dyDescent="0.25">
      <c r="A5124" s="156"/>
      <c r="B5124" s="160"/>
      <c r="C5124" s="160"/>
    </row>
    <row r="5125" spans="1:3" x14ac:dyDescent="0.25">
      <c r="A5125" s="156"/>
      <c r="B5125" s="160"/>
      <c r="C5125" s="160"/>
    </row>
    <row r="5126" spans="1:3" x14ac:dyDescent="0.25">
      <c r="A5126" s="156"/>
      <c r="B5126" s="160"/>
      <c r="C5126" s="160"/>
    </row>
    <row r="5127" spans="1:3" x14ac:dyDescent="0.25">
      <c r="A5127" s="156"/>
      <c r="B5127" s="160"/>
      <c r="C5127" s="160"/>
    </row>
    <row r="5128" spans="1:3" x14ac:dyDescent="0.25">
      <c r="A5128" s="156"/>
      <c r="B5128" s="160"/>
      <c r="C5128" s="160"/>
    </row>
    <row r="5129" spans="1:3" x14ac:dyDescent="0.25">
      <c r="A5129" s="156"/>
      <c r="B5129" s="160"/>
      <c r="C5129" s="160"/>
    </row>
    <row r="5130" spans="1:3" x14ac:dyDescent="0.25">
      <c r="A5130" s="156"/>
      <c r="B5130" s="160"/>
      <c r="C5130" s="160"/>
    </row>
    <row r="5131" spans="1:3" x14ac:dyDescent="0.25">
      <c r="A5131" s="156"/>
      <c r="B5131" s="160"/>
      <c r="C5131" s="160"/>
    </row>
    <row r="5132" spans="1:3" x14ac:dyDescent="0.25">
      <c r="A5132" s="156"/>
      <c r="B5132" s="160"/>
      <c r="C5132" s="160"/>
    </row>
    <row r="5133" spans="1:3" x14ac:dyDescent="0.25">
      <c r="A5133" s="156"/>
      <c r="B5133" s="160"/>
      <c r="C5133" s="160"/>
    </row>
    <row r="5134" spans="1:3" x14ac:dyDescent="0.25">
      <c r="A5134" s="156"/>
      <c r="B5134" s="160"/>
      <c r="C5134" s="160"/>
    </row>
    <row r="5135" spans="1:3" x14ac:dyDescent="0.25">
      <c r="A5135" s="156"/>
      <c r="B5135" s="160"/>
      <c r="C5135" s="160"/>
    </row>
    <row r="5136" spans="1:3" x14ac:dyDescent="0.25">
      <c r="A5136" s="156"/>
      <c r="B5136" s="160"/>
      <c r="C5136" s="160"/>
    </row>
    <row r="5137" spans="1:3" x14ac:dyDescent="0.25">
      <c r="A5137" s="156"/>
      <c r="B5137" s="160"/>
      <c r="C5137" s="160"/>
    </row>
    <row r="5138" spans="1:3" x14ac:dyDescent="0.25">
      <c r="A5138" s="156"/>
      <c r="B5138" s="160"/>
      <c r="C5138" s="160"/>
    </row>
    <row r="5139" spans="1:3" x14ac:dyDescent="0.25">
      <c r="A5139" s="156"/>
      <c r="B5139" s="160"/>
      <c r="C5139" s="160"/>
    </row>
    <row r="5140" spans="1:3" x14ac:dyDescent="0.25">
      <c r="A5140" s="156"/>
      <c r="B5140" s="160"/>
      <c r="C5140" s="160"/>
    </row>
    <row r="5141" spans="1:3" x14ac:dyDescent="0.25">
      <c r="A5141" s="156"/>
      <c r="B5141" s="160"/>
      <c r="C5141" s="160"/>
    </row>
    <row r="5142" spans="1:3" x14ac:dyDescent="0.25">
      <c r="A5142" s="156"/>
      <c r="B5142" s="160"/>
      <c r="C5142" s="160"/>
    </row>
    <row r="5143" spans="1:3" x14ac:dyDescent="0.25">
      <c r="A5143" s="156"/>
      <c r="B5143" s="160"/>
      <c r="C5143" s="160"/>
    </row>
    <row r="5144" spans="1:3" x14ac:dyDescent="0.25">
      <c r="A5144" s="156"/>
      <c r="B5144" s="160"/>
      <c r="C5144" s="160"/>
    </row>
    <row r="5145" spans="1:3" x14ac:dyDescent="0.25">
      <c r="A5145" s="156"/>
      <c r="B5145" s="160"/>
      <c r="C5145" s="160"/>
    </row>
    <row r="5146" spans="1:3" x14ac:dyDescent="0.25">
      <c r="A5146" s="156"/>
      <c r="B5146" s="160"/>
      <c r="C5146" s="160"/>
    </row>
    <row r="5147" spans="1:3" x14ac:dyDescent="0.25">
      <c r="A5147" s="156"/>
      <c r="B5147" s="160"/>
      <c r="C5147" s="160"/>
    </row>
    <row r="5148" spans="1:3" x14ac:dyDescent="0.25">
      <c r="A5148" s="156"/>
      <c r="B5148" s="160"/>
      <c r="C5148" s="160"/>
    </row>
    <row r="5149" spans="1:3" x14ac:dyDescent="0.25">
      <c r="A5149" s="156"/>
      <c r="B5149" s="160"/>
      <c r="C5149" s="160"/>
    </row>
    <row r="5150" spans="1:3" x14ac:dyDescent="0.25">
      <c r="A5150" s="156"/>
      <c r="B5150" s="160"/>
      <c r="C5150" s="160"/>
    </row>
    <row r="5151" spans="1:3" x14ac:dyDescent="0.25">
      <c r="A5151" s="156"/>
      <c r="B5151" s="160"/>
      <c r="C5151" s="160"/>
    </row>
    <row r="5152" spans="1:3" x14ac:dyDescent="0.25">
      <c r="A5152" s="156"/>
      <c r="B5152" s="160"/>
      <c r="C5152" s="160"/>
    </row>
    <row r="5153" spans="1:3" x14ac:dyDescent="0.25">
      <c r="A5153" s="156"/>
      <c r="B5153" s="160"/>
      <c r="C5153" s="160"/>
    </row>
    <row r="5154" spans="1:3" x14ac:dyDescent="0.25">
      <c r="A5154" s="156"/>
      <c r="B5154" s="160"/>
      <c r="C5154" s="160"/>
    </row>
    <row r="5155" spans="1:3" x14ac:dyDescent="0.25">
      <c r="A5155" s="156"/>
      <c r="B5155" s="160"/>
      <c r="C5155" s="160"/>
    </row>
    <row r="5156" spans="1:3" x14ac:dyDescent="0.25">
      <c r="A5156" s="156"/>
      <c r="B5156" s="160"/>
      <c r="C5156" s="160"/>
    </row>
    <row r="5157" spans="1:3" x14ac:dyDescent="0.25">
      <c r="A5157" s="156"/>
      <c r="B5157" s="160"/>
      <c r="C5157" s="160"/>
    </row>
    <row r="5158" spans="1:3" x14ac:dyDescent="0.25">
      <c r="A5158" s="156"/>
      <c r="B5158" s="160"/>
      <c r="C5158" s="160"/>
    </row>
    <row r="5159" spans="1:3" x14ac:dyDescent="0.25">
      <c r="A5159" s="156"/>
      <c r="B5159" s="160"/>
      <c r="C5159" s="160"/>
    </row>
    <row r="5160" spans="1:3" x14ac:dyDescent="0.25">
      <c r="A5160" s="156"/>
      <c r="B5160" s="160"/>
      <c r="C5160" s="160"/>
    </row>
    <row r="5161" spans="1:3" x14ac:dyDescent="0.25">
      <c r="A5161" s="156"/>
      <c r="B5161" s="160"/>
      <c r="C5161" s="160"/>
    </row>
    <row r="5162" spans="1:3" x14ac:dyDescent="0.25">
      <c r="A5162" s="156"/>
      <c r="B5162" s="160"/>
      <c r="C5162" s="160"/>
    </row>
    <row r="5163" spans="1:3" x14ac:dyDescent="0.25">
      <c r="A5163" s="156"/>
      <c r="B5163" s="160"/>
      <c r="C5163" s="160"/>
    </row>
    <row r="5164" spans="1:3" x14ac:dyDescent="0.25">
      <c r="A5164" s="156"/>
      <c r="B5164" s="160"/>
      <c r="C5164" s="160"/>
    </row>
    <row r="5165" spans="1:3" x14ac:dyDescent="0.25">
      <c r="A5165" s="156"/>
      <c r="B5165" s="160"/>
      <c r="C5165" s="160"/>
    </row>
    <row r="5166" spans="1:3" x14ac:dyDescent="0.25">
      <c r="A5166" s="156"/>
      <c r="B5166" s="160"/>
      <c r="C5166" s="160"/>
    </row>
    <row r="5167" spans="1:3" x14ac:dyDescent="0.25">
      <c r="A5167" s="156"/>
      <c r="B5167" s="160"/>
      <c r="C5167" s="160"/>
    </row>
    <row r="5168" spans="1:3" x14ac:dyDescent="0.25">
      <c r="A5168" s="156"/>
      <c r="B5168" s="160"/>
      <c r="C5168" s="160"/>
    </row>
    <row r="5169" spans="1:3" x14ac:dyDescent="0.25">
      <c r="A5169" s="156"/>
      <c r="B5169" s="160"/>
      <c r="C5169" s="160"/>
    </row>
    <row r="5170" spans="1:3" x14ac:dyDescent="0.25">
      <c r="A5170" s="156"/>
      <c r="B5170" s="160"/>
      <c r="C5170" s="160"/>
    </row>
    <row r="5171" spans="1:3" x14ac:dyDescent="0.25">
      <c r="A5171" s="156"/>
      <c r="B5171" s="160"/>
      <c r="C5171" s="160"/>
    </row>
    <row r="5172" spans="1:3" x14ac:dyDescent="0.25">
      <c r="A5172" s="156"/>
      <c r="B5172" s="160"/>
      <c r="C5172" s="160"/>
    </row>
    <row r="5173" spans="1:3" x14ac:dyDescent="0.25">
      <c r="A5173" s="156"/>
      <c r="B5173" s="160"/>
      <c r="C5173" s="160"/>
    </row>
    <row r="5174" spans="1:3" x14ac:dyDescent="0.25">
      <c r="A5174" s="156"/>
      <c r="B5174" s="160"/>
      <c r="C5174" s="160"/>
    </row>
    <row r="5175" spans="1:3" x14ac:dyDescent="0.25">
      <c r="A5175" s="156"/>
      <c r="B5175" s="160"/>
      <c r="C5175" s="160"/>
    </row>
    <row r="5176" spans="1:3" x14ac:dyDescent="0.25">
      <c r="A5176" s="156"/>
      <c r="B5176" s="160"/>
      <c r="C5176" s="160"/>
    </row>
    <row r="5177" spans="1:3" x14ac:dyDescent="0.25">
      <c r="A5177" s="156"/>
      <c r="B5177" s="160"/>
      <c r="C5177" s="160"/>
    </row>
    <row r="5178" spans="1:3" x14ac:dyDescent="0.25">
      <c r="A5178" s="156"/>
      <c r="B5178" s="160"/>
      <c r="C5178" s="160"/>
    </row>
    <row r="5179" spans="1:3" x14ac:dyDescent="0.25">
      <c r="A5179" s="156"/>
      <c r="B5179" s="160"/>
      <c r="C5179" s="160"/>
    </row>
    <row r="5180" spans="1:3" x14ac:dyDescent="0.25">
      <c r="A5180" s="156"/>
      <c r="B5180" s="160"/>
      <c r="C5180" s="160"/>
    </row>
    <row r="5181" spans="1:3" x14ac:dyDescent="0.25">
      <c r="A5181" s="156"/>
      <c r="B5181" s="160"/>
      <c r="C5181" s="160"/>
    </row>
    <row r="5182" spans="1:3" x14ac:dyDescent="0.25">
      <c r="A5182" s="156"/>
      <c r="B5182" s="160"/>
      <c r="C5182" s="160"/>
    </row>
    <row r="5183" spans="1:3" x14ac:dyDescent="0.25">
      <c r="A5183" s="156"/>
      <c r="B5183" s="160"/>
      <c r="C5183" s="160"/>
    </row>
    <row r="5184" spans="1:3" x14ac:dyDescent="0.25">
      <c r="A5184" s="156"/>
      <c r="B5184" s="160"/>
      <c r="C5184" s="160"/>
    </row>
    <row r="5185" spans="1:3" x14ac:dyDescent="0.25">
      <c r="A5185" s="156"/>
      <c r="B5185" s="160"/>
      <c r="C5185" s="160"/>
    </row>
    <row r="5186" spans="1:3" x14ac:dyDescent="0.25">
      <c r="A5186" s="156"/>
      <c r="B5186" s="160"/>
      <c r="C5186" s="160"/>
    </row>
    <row r="5187" spans="1:3" x14ac:dyDescent="0.25">
      <c r="A5187" s="156"/>
      <c r="B5187" s="160"/>
      <c r="C5187" s="160"/>
    </row>
    <row r="5188" spans="1:3" x14ac:dyDescent="0.25">
      <c r="A5188" s="156"/>
      <c r="B5188" s="160"/>
      <c r="C5188" s="160"/>
    </row>
    <row r="5189" spans="1:3" x14ac:dyDescent="0.25">
      <c r="A5189" s="156"/>
      <c r="B5189" s="160"/>
      <c r="C5189" s="160"/>
    </row>
    <row r="5190" spans="1:3" x14ac:dyDescent="0.25">
      <c r="A5190" s="156"/>
      <c r="B5190" s="160"/>
      <c r="C5190" s="160"/>
    </row>
    <row r="5191" spans="1:3" x14ac:dyDescent="0.25">
      <c r="A5191" s="156"/>
      <c r="B5191" s="160"/>
      <c r="C5191" s="160"/>
    </row>
    <row r="5192" spans="1:3" x14ac:dyDescent="0.25">
      <c r="A5192" s="156"/>
      <c r="B5192" s="160"/>
      <c r="C5192" s="160"/>
    </row>
    <row r="5193" spans="1:3" x14ac:dyDescent="0.25">
      <c r="A5193" s="156"/>
      <c r="B5193" s="160"/>
      <c r="C5193" s="160"/>
    </row>
    <row r="5194" spans="1:3" x14ac:dyDescent="0.25">
      <c r="A5194" s="156"/>
      <c r="B5194" s="160"/>
      <c r="C5194" s="160"/>
    </row>
    <row r="5195" spans="1:3" x14ac:dyDescent="0.25">
      <c r="A5195" s="156"/>
      <c r="B5195" s="160"/>
      <c r="C5195" s="160"/>
    </row>
    <row r="5196" spans="1:3" x14ac:dyDescent="0.25">
      <c r="A5196" s="156"/>
      <c r="B5196" s="160"/>
      <c r="C5196" s="160"/>
    </row>
    <row r="5197" spans="1:3" x14ac:dyDescent="0.25">
      <c r="A5197" s="156"/>
      <c r="B5197" s="160"/>
      <c r="C5197" s="160"/>
    </row>
    <row r="5198" spans="1:3" x14ac:dyDescent="0.25">
      <c r="A5198" s="156"/>
      <c r="B5198" s="160"/>
      <c r="C5198" s="160"/>
    </row>
    <row r="5199" spans="1:3" x14ac:dyDescent="0.25">
      <c r="A5199" s="156"/>
      <c r="B5199" s="160"/>
      <c r="C5199" s="160"/>
    </row>
    <row r="5200" spans="1:3" x14ac:dyDescent="0.25">
      <c r="A5200" s="156"/>
      <c r="B5200" s="160"/>
      <c r="C5200" s="160"/>
    </row>
    <row r="5201" spans="1:3" x14ac:dyDescent="0.25">
      <c r="A5201" s="156"/>
      <c r="B5201" s="160"/>
      <c r="C5201" s="160"/>
    </row>
    <row r="5202" spans="1:3" x14ac:dyDescent="0.25">
      <c r="A5202" s="156"/>
      <c r="B5202" s="160"/>
      <c r="C5202" s="160"/>
    </row>
    <row r="5203" spans="1:3" x14ac:dyDescent="0.25">
      <c r="A5203" s="156"/>
      <c r="B5203" s="160"/>
      <c r="C5203" s="160"/>
    </row>
    <row r="5204" spans="1:3" x14ac:dyDescent="0.25">
      <c r="A5204" s="156"/>
      <c r="B5204" s="160"/>
      <c r="C5204" s="160"/>
    </row>
    <row r="5205" spans="1:3" x14ac:dyDescent="0.25">
      <c r="A5205" s="156"/>
      <c r="B5205" s="160"/>
      <c r="C5205" s="160"/>
    </row>
    <row r="5206" spans="1:3" x14ac:dyDescent="0.25">
      <c r="A5206" s="156"/>
      <c r="B5206" s="160"/>
      <c r="C5206" s="160"/>
    </row>
    <row r="5207" spans="1:3" x14ac:dyDescent="0.25">
      <c r="A5207" s="156"/>
      <c r="B5207" s="160"/>
      <c r="C5207" s="160"/>
    </row>
    <row r="5208" spans="1:3" x14ac:dyDescent="0.25">
      <c r="A5208" s="156"/>
      <c r="B5208" s="160"/>
      <c r="C5208" s="160"/>
    </row>
    <row r="5209" spans="1:3" x14ac:dyDescent="0.25">
      <c r="A5209" s="156"/>
      <c r="B5209" s="160"/>
      <c r="C5209" s="160"/>
    </row>
    <row r="5210" spans="1:3" x14ac:dyDescent="0.25">
      <c r="A5210" s="156"/>
      <c r="B5210" s="160"/>
      <c r="C5210" s="160"/>
    </row>
    <row r="5211" spans="1:3" x14ac:dyDescent="0.25">
      <c r="A5211" s="156"/>
      <c r="B5211" s="160"/>
      <c r="C5211" s="160"/>
    </row>
    <row r="5212" spans="1:3" x14ac:dyDescent="0.25">
      <c r="A5212" s="156"/>
      <c r="B5212" s="160"/>
      <c r="C5212" s="160"/>
    </row>
    <row r="5213" spans="1:3" x14ac:dyDescent="0.25">
      <c r="A5213" s="156"/>
      <c r="B5213" s="160"/>
      <c r="C5213" s="160"/>
    </row>
    <row r="5214" spans="1:3" x14ac:dyDescent="0.25">
      <c r="A5214" s="156"/>
      <c r="B5214" s="160"/>
      <c r="C5214" s="160"/>
    </row>
    <row r="5215" spans="1:3" x14ac:dyDescent="0.25">
      <c r="A5215" s="156"/>
      <c r="B5215" s="160"/>
      <c r="C5215" s="160"/>
    </row>
    <row r="5216" spans="1:3" x14ac:dyDescent="0.25">
      <c r="A5216" s="156"/>
      <c r="B5216" s="160"/>
      <c r="C5216" s="160"/>
    </row>
    <row r="5217" spans="1:3" x14ac:dyDescent="0.25">
      <c r="A5217" s="156"/>
      <c r="B5217" s="160"/>
      <c r="C5217" s="160"/>
    </row>
    <row r="5218" spans="1:3" x14ac:dyDescent="0.25">
      <c r="A5218" s="156"/>
      <c r="B5218" s="160"/>
      <c r="C5218" s="160"/>
    </row>
    <row r="5219" spans="1:3" x14ac:dyDescent="0.25">
      <c r="A5219" s="156"/>
      <c r="B5219" s="160"/>
      <c r="C5219" s="160"/>
    </row>
    <row r="5220" spans="1:3" x14ac:dyDescent="0.25">
      <c r="A5220" s="156"/>
      <c r="B5220" s="160"/>
      <c r="C5220" s="160"/>
    </row>
    <row r="5221" spans="1:3" x14ac:dyDescent="0.25">
      <c r="A5221" s="156"/>
      <c r="B5221" s="160"/>
      <c r="C5221" s="160"/>
    </row>
    <row r="5222" spans="1:3" x14ac:dyDescent="0.25">
      <c r="A5222" s="156"/>
      <c r="B5222" s="160"/>
      <c r="C5222" s="160"/>
    </row>
    <row r="5223" spans="1:3" x14ac:dyDescent="0.25">
      <c r="A5223" s="156"/>
      <c r="B5223" s="160"/>
      <c r="C5223" s="160"/>
    </row>
    <row r="5224" spans="1:3" x14ac:dyDescent="0.25">
      <c r="A5224" s="156"/>
      <c r="B5224" s="160"/>
      <c r="C5224" s="160"/>
    </row>
    <row r="5225" spans="1:3" x14ac:dyDescent="0.25">
      <c r="A5225" s="156"/>
      <c r="B5225" s="160"/>
      <c r="C5225" s="160"/>
    </row>
    <row r="5226" spans="1:3" x14ac:dyDescent="0.25">
      <c r="A5226" s="156"/>
      <c r="B5226" s="160"/>
      <c r="C5226" s="160"/>
    </row>
    <row r="5227" spans="1:3" x14ac:dyDescent="0.25">
      <c r="A5227" s="156"/>
      <c r="B5227" s="160"/>
      <c r="C5227" s="160"/>
    </row>
    <row r="5228" spans="1:3" x14ac:dyDescent="0.25">
      <c r="A5228" s="156"/>
      <c r="B5228" s="160"/>
      <c r="C5228" s="160"/>
    </row>
    <row r="5229" spans="1:3" x14ac:dyDescent="0.25">
      <c r="A5229" s="156"/>
      <c r="B5229" s="160"/>
      <c r="C5229" s="160"/>
    </row>
    <row r="5230" spans="1:3" x14ac:dyDescent="0.25">
      <c r="A5230" s="156"/>
      <c r="B5230" s="160"/>
      <c r="C5230" s="160"/>
    </row>
    <row r="5231" spans="1:3" x14ac:dyDescent="0.25">
      <c r="A5231" s="156"/>
      <c r="B5231" s="160"/>
      <c r="C5231" s="160"/>
    </row>
    <row r="5232" spans="1:3" x14ac:dyDescent="0.25">
      <c r="A5232" s="156"/>
      <c r="B5232" s="160"/>
      <c r="C5232" s="160"/>
    </row>
    <row r="5233" spans="1:3" x14ac:dyDescent="0.25">
      <c r="A5233" s="156"/>
      <c r="B5233" s="160"/>
      <c r="C5233" s="160"/>
    </row>
    <row r="5234" spans="1:3" x14ac:dyDescent="0.25">
      <c r="A5234" s="156"/>
      <c r="B5234" s="160"/>
      <c r="C5234" s="160"/>
    </row>
    <row r="5235" spans="1:3" x14ac:dyDescent="0.25">
      <c r="A5235" s="156"/>
      <c r="B5235" s="160"/>
      <c r="C5235" s="160"/>
    </row>
    <row r="5236" spans="1:3" x14ac:dyDescent="0.25">
      <c r="A5236" s="156"/>
      <c r="B5236" s="160"/>
      <c r="C5236" s="160"/>
    </row>
    <row r="5237" spans="1:3" x14ac:dyDescent="0.25">
      <c r="A5237" s="156"/>
      <c r="B5237" s="160"/>
      <c r="C5237" s="160"/>
    </row>
    <row r="5238" spans="1:3" x14ac:dyDescent="0.25">
      <c r="A5238" s="156"/>
      <c r="B5238" s="160"/>
      <c r="C5238" s="160"/>
    </row>
    <row r="5239" spans="1:3" x14ac:dyDescent="0.25">
      <c r="A5239" s="156"/>
      <c r="B5239" s="160"/>
      <c r="C5239" s="160"/>
    </row>
    <row r="5240" spans="1:3" x14ac:dyDescent="0.25">
      <c r="A5240" s="156"/>
      <c r="B5240" s="160"/>
      <c r="C5240" s="160"/>
    </row>
    <row r="5241" spans="1:3" x14ac:dyDescent="0.25">
      <c r="A5241" s="156"/>
      <c r="B5241" s="160"/>
      <c r="C5241" s="160"/>
    </row>
    <row r="5242" spans="1:3" x14ac:dyDescent="0.25">
      <c r="A5242" s="156"/>
      <c r="B5242" s="160"/>
      <c r="C5242" s="160"/>
    </row>
    <row r="5243" spans="1:3" x14ac:dyDescent="0.25">
      <c r="A5243" s="156"/>
      <c r="B5243" s="160"/>
      <c r="C5243" s="160"/>
    </row>
    <row r="5244" spans="1:3" x14ac:dyDescent="0.25">
      <c r="A5244" s="156"/>
      <c r="B5244" s="160"/>
      <c r="C5244" s="160"/>
    </row>
    <row r="5245" spans="1:3" x14ac:dyDescent="0.25">
      <c r="A5245" s="156"/>
      <c r="B5245" s="160"/>
      <c r="C5245" s="160"/>
    </row>
    <row r="5246" spans="1:3" x14ac:dyDescent="0.25">
      <c r="A5246" s="156"/>
      <c r="B5246" s="160"/>
      <c r="C5246" s="160"/>
    </row>
    <row r="5247" spans="1:3" x14ac:dyDescent="0.25">
      <c r="A5247" s="156"/>
      <c r="B5247" s="160"/>
      <c r="C5247" s="160"/>
    </row>
    <row r="5248" spans="1:3" x14ac:dyDescent="0.25">
      <c r="A5248" s="156"/>
      <c r="B5248" s="160"/>
      <c r="C5248" s="160"/>
    </row>
    <row r="5249" spans="1:3" x14ac:dyDescent="0.25">
      <c r="A5249" s="156"/>
      <c r="B5249" s="160"/>
      <c r="C5249" s="160"/>
    </row>
    <row r="5250" spans="1:3" x14ac:dyDescent="0.25">
      <c r="A5250" s="156"/>
      <c r="B5250" s="160"/>
      <c r="C5250" s="160"/>
    </row>
    <row r="5251" spans="1:3" x14ac:dyDescent="0.25">
      <c r="A5251" s="156"/>
      <c r="B5251" s="160"/>
      <c r="C5251" s="160"/>
    </row>
    <row r="5252" spans="1:3" x14ac:dyDescent="0.25">
      <c r="A5252" s="156"/>
      <c r="B5252" s="160"/>
      <c r="C5252" s="160"/>
    </row>
    <row r="5253" spans="1:3" x14ac:dyDescent="0.25">
      <c r="A5253" s="156"/>
      <c r="B5253" s="160"/>
      <c r="C5253" s="160"/>
    </row>
    <row r="5254" spans="1:3" x14ac:dyDescent="0.25">
      <c r="A5254" s="156"/>
      <c r="B5254" s="160"/>
      <c r="C5254" s="160"/>
    </row>
    <row r="5255" spans="1:3" x14ac:dyDescent="0.25">
      <c r="A5255" s="156"/>
      <c r="B5255" s="160"/>
      <c r="C5255" s="160"/>
    </row>
    <row r="5256" spans="1:3" x14ac:dyDescent="0.25">
      <c r="A5256" s="156"/>
      <c r="B5256" s="160"/>
      <c r="C5256" s="160"/>
    </row>
    <row r="5257" spans="1:3" x14ac:dyDescent="0.25">
      <c r="A5257" s="156"/>
      <c r="B5257" s="160"/>
      <c r="C5257" s="160"/>
    </row>
    <row r="5258" spans="1:3" x14ac:dyDescent="0.25">
      <c r="A5258" s="156"/>
      <c r="B5258" s="160"/>
      <c r="C5258" s="160"/>
    </row>
    <row r="5259" spans="1:3" x14ac:dyDescent="0.25">
      <c r="A5259" s="156"/>
      <c r="B5259" s="160"/>
      <c r="C5259" s="160"/>
    </row>
    <row r="5260" spans="1:3" x14ac:dyDescent="0.25">
      <c r="A5260" s="156"/>
      <c r="B5260" s="160"/>
      <c r="C5260" s="160"/>
    </row>
    <row r="5261" spans="1:3" x14ac:dyDescent="0.25">
      <c r="A5261" s="156"/>
      <c r="B5261" s="160"/>
      <c r="C5261" s="160"/>
    </row>
    <row r="5262" spans="1:3" x14ac:dyDescent="0.25">
      <c r="A5262" s="156"/>
      <c r="B5262" s="160"/>
      <c r="C5262" s="160"/>
    </row>
    <row r="5263" spans="1:3" x14ac:dyDescent="0.25">
      <c r="A5263" s="156"/>
      <c r="B5263" s="160"/>
      <c r="C5263" s="160"/>
    </row>
    <row r="5264" spans="1:3" x14ac:dyDescent="0.25">
      <c r="A5264" s="156"/>
      <c r="B5264" s="160"/>
      <c r="C5264" s="160"/>
    </row>
    <row r="5265" spans="1:3" x14ac:dyDescent="0.25">
      <c r="A5265" s="156"/>
      <c r="B5265" s="160"/>
      <c r="C5265" s="160"/>
    </row>
    <row r="5266" spans="1:3" x14ac:dyDescent="0.25">
      <c r="A5266" s="156"/>
      <c r="B5266" s="160"/>
      <c r="C5266" s="160"/>
    </row>
    <row r="5267" spans="1:3" x14ac:dyDescent="0.25">
      <c r="A5267" s="156"/>
      <c r="B5267" s="160"/>
      <c r="C5267" s="160"/>
    </row>
    <row r="5268" spans="1:3" x14ac:dyDescent="0.25">
      <c r="A5268" s="156"/>
      <c r="B5268" s="160"/>
      <c r="C5268" s="160"/>
    </row>
    <row r="5269" spans="1:3" x14ac:dyDescent="0.25">
      <c r="A5269" s="156"/>
      <c r="B5269" s="160"/>
      <c r="C5269" s="160"/>
    </row>
    <row r="5270" spans="1:3" x14ac:dyDescent="0.25">
      <c r="A5270" s="156"/>
      <c r="B5270" s="160"/>
      <c r="C5270" s="160"/>
    </row>
    <row r="5271" spans="1:3" x14ac:dyDescent="0.25">
      <c r="A5271" s="156"/>
      <c r="B5271" s="160"/>
      <c r="C5271" s="160"/>
    </row>
    <row r="5272" spans="1:3" x14ac:dyDescent="0.25">
      <c r="A5272" s="156"/>
      <c r="B5272" s="160"/>
      <c r="C5272" s="160"/>
    </row>
    <row r="5273" spans="1:3" x14ac:dyDescent="0.25">
      <c r="A5273" s="156"/>
      <c r="B5273" s="160"/>
      <c r="C5273" s="160"/>
    </row>
    <row r="5274" spans="1:3" x14ac:dyDescent="0.25">
      <c r="A5274" s="156"/>
      <c r="B5274" s="160"/>
      <c r="C5274" s="160"/>
    </row>
    <row r="5275" spans="1:3" x14ac:dyDescent="0.25">
      <c r="A5275" s="156"/>
      <c r="B5275" s="160"/>
      <c r="C5275" s="160"/>
    </row>
    <row r="5276" spans="1:3" x14ac:dyDescent="0.25">
      <c r="A5276" s="156"/>
      <c r="B5276" s="160"/>
      <c r="C5276" s="160"/>
    </row>
    <row r="5277" spans="1:3" x14ac:dyDescent="0.25">
      <c r="A5277" s="156"/>
      <c r="B5277" s="160"/>
      <c r="C5277" s="160"/>
    </row>
    <row r="5278" spans="1:3" x14ac:dyDescent="0.25">
      <c r="A5278" s="156"/>
      <c r="B5278" s="160"/>
      <c r="C5278" s="160"/>
    </row>
    <row r="5279" spans="1:3" x14ac:dyDescent="0.25">
      <c r="A5279" s="156"/>
      <c r="B5279" s="160"/>
      <c r="C5279" s="160"/>
    </row>
    <row r="5280" spans="1:3" x14ac:dyDescent="0.25">
      <c r="A5280" s="156"/>
      <c r="B5280" s="160"/>
      <c r="C5280" s="160"/>
    </row>
    <row r="5281" spans="1:3" x14ac:dyDescent="0.25">
      <c r="A5281" s="156"/>
      <c r="B5281" s="160"/>
      <c r="C5281" s="160"/>
    </row>
    <row r="5282" spans="1:3" x14ac:dyDescent="0.25">
      <c r="A5282" s="156"/>
      <c r="B5282" s="160"/>
      <c r="C5282" s="160"/>
    </row>
    <row r="5283" spans="1:3" x14ac:dyDescent="0.25">
      <c r="A5283" s="156"/>
      <c r="B5283" s="160"/>
      <c r="C5283" s="160"/>
    </row>
    <row r="5284" spans="1:3" x14ac:dyDescent="0.25">
      <c r="A5284" s="156"/>
      <c r="B5284" s="160"/>
      <c r="C5284" s="160"/>
    </row>
    <row r="5285" spans="1:3" x14ac:dyDescent="0.25">
      <c r="A5285" s="156"/>
      <c r="B5285" s="160"/>
      <c r="C5285" s="160"/>
    </row>
    <row r="5286" spans="1:3" x14ac:dyDescent="0.25">
      <c r="A5286" s="156"/>
      <c r="B5286" s="160"/>
      <c r="C5286" s="160"/>
    </row>
    <row r="5287" spans="1:3" x14ac:dyDescent="0.25">
      <c r="A5287" s="156"/>
      <c r="B5287" s="160"/>
      <c r="C5287" s="160"/>
    </row>
    <row r="5288" spans="1:3" x14ac:dyDescent="0.25">
      <c r="A5288" s="156"/>
      <c r="B5288" s="160"/>
      <c r="C5288" s="160"/>
    </row>
    <row r="5289" spans="1:3" x14ac:dyDescent="0.25">
      <c r="A5289" s="156"/>
      <c r="B5289" s="160"/>
      <c r="C5289" s="160"/>
    </row>
    <row r="5290" spans="1:3" x14ac:dyDescent="0.25">
      <c r="A5290" s="156"/>
      <c r="B5290" s="160"/>
      <c r="C5290" s="160"/>
    </row>
    <row r="5291" spans="1:3" x14ac:dyDescent="0.25">
      <c r="A5291" s="156"/>
      <c r="B5291" s="160"/>
      <c r="C5291" s="160"/>
    </row>
    <row r="5292" spans="1:3" x14ac:dyDescent="0.25">
      <c r="A5292" s="156"/>
      <c r="B5292" s="160"/>
      <c r="C5292" s="160"/>
    </row>
    <row r="5293" spans="1:3" x14ac:dyDescent="0.25">
      <c r="A5293" s="156"/>
      <c r="B5293" s="160"/>
      <c r="C5293" s="160"/>
    </row>
    <row r="5294" spans="1:3" x14ac:dyDescent="0.25">
      <c r="A5294" s="156"/>
      <c r="B5294" s="160"/>
      <c r="C5294" s="160"/>
    </row>
    <row r="5295" spans="1:3" x14ac:dyDescent="0.25">
      <c r="A5295" s="156"/>
      <c r="B5295" s="160"/>
      <c r="C5295" s="160"/>
    </row>
    <row r="5296" spans="1:3" x14ac:dyDescent="0.25">
      <c r="A5296" s="156"/>
      <c r="B5296" s="160"/>
      <c r="C5296" s="160"/>
    </row>
    <row r="5297" spans="1:3" x14ac:dyDescent="0.25">
      <c r="A5297" s="156"/>
      <c r="B5297" s="160"/>
      <c r="C5297" s="160"/>
    </row>
    <row r="5298" spans="1:3" x14ac:dyDescent="0.25">
      <c r="A5298" s="156"/>
      <c r="B5298" s="160"/>
      <c r="C5298" s="160"/>
    </row>
    <row r="5299" spans="1:3" x14ac:dyDescent="0.25">
      <c r="A5299" s="156"/>
      <c r="B5299" s="160"/>
      <c r="C5299" s="160"/>
    </row>
    <row r="5300" spans="1:3" x14ac:dyDescent="0.25">
      <c r="A5300" s="156"/>
      <c r="B5300" s="160"/>
      <c r="C5300" s="160"/>
    </row>
    <row r="5301" spans="1:3" x14ac:dyDescent="0.25">
      <c r="A5301" s="156"/>
      <c r="B5301" s="160"/>
      <c r="C5301" s="160"/>
    </row>
    <row r="5302" spans="1:3" x14ac:dyDescent="0.25">
      <c r="A5302" s="156"/>
      <c r="B5302" s="160"/>
      <c r="C5302" s="160"/>
    </row>
    <row r="5303" spans="1:3" x14ac:dyDescent="0.25">
      <c r="A5303" s="156"/>
      <c r="B5303" s="160"/>
      <c r="C5303" s="160"/>
    </row>
    <row r="5304" spans="1:3" x14ac:dyDescent="0.25">
      <c r="A5304" s="156"/>
      <c r="B5304" s="160"/>
      <c r="C5304" s="160"/>
    </row>
    <row r="5305" spans="1:3" x14ac:dyDescent="0.25">
      <c r="A5305" s="156"/>
      <c r="B5305" s="160"/>
      <c r="C5305" s="160"/>
    </row>
    <row r="5306" spans="1:3" x14ac:dyDescent="0.25">
      <c r="A5306" s="156"/>
      <c r="B5306" s="160"/>
      <c r="C5306" s="160"/>
    </row>
    <row r="5307" spans="1:3" x14ac:dyDescent="0.25">
      <c r="A5307" s="156"/>
      <c r="B5307" s="160"/>
      <c r="C5307" s="160"/>
    </row>
    <row r="5308" spans="1:3" x14ac:dyDescent="0.25">
      <c r="A5308" s="156"/>
      <c r="B5308" s="160"/>
      <c r="C5308" s="160"/>
    </row>
    <row r="5309" spans="1:3" x14ac:dyDescent="0.25">
      <c r="A5309" s="156"/>
      <c r="B5309" s="160"/>
      <c r="C5309" s="160"/>
    </row>
    <row r="5310" spans="1:3" x14ac:dyDescent="0.25">
      <c r="A5310" s="156"/>
      <c r="B5310" s="160"/>
      <c r="C5310" s="160"/>
    </row>
    <row r="5311" spans="1:3" x14ac:dyDescent="0.25">
      <c r="A5311" s="156"/>
      <c r="B5311" s="160"/>
      <c r="C5311" s="160"/>
    </row>
    <row r="5312" spans="1:3" x14ac:dyDescent="0.25">
      <c r="A5312" s="156"/>
      <c r="B5312" s="160"/>
      <c r="C5312" s="160"/>
    </row>
    <row r="5313" spans="1:3" x14ac:dyDescent="0.25">
      <c r="A5313" s="156"/>
      <c r="B5313" s="160"/>
      <c r="C5313" s="160"/>
    </row>
    <row r="5314" spans="1:3" x14ac:dyDescent="0.25">
      <c r="A5314" s="156"/>
      <c r="B5314" s="160"/>
      <c r="C5314" s="160"/>
    </row>
    <row r="5315" spans="1:3" x14ac:dyDescent="0.25">
      <c r="A5315" s="156"/>
      <c r="B5315" s="160"/>
      <c r="C5315" s="160"/>
    </row>
    <row r="5316" spans="1:3" x14ac:dyDescent="0.25">
      <c r="A5316" s="156"/>
      <c r="B5316" s="160"/>
      <c r="C5316" s="160"/>
    </row>
    <row r="5317" spans="1:3" x14ac:dyDescent="0.25">
      <c r="A5317" s="156"/>
      <c r="B5317" s="160"/>
      <c r="C5317" s="160"/>
    </row>
    <row r="5318" spans="1:3" x14ac:dyDescent="0.25">
      <c r="A5318" s="156"/>
      <c r="B5318" s="160"/>
      <c r="C5318" s="160"/>
    </row>
    <row r="5319" spans="1:3" x14ac:dyDescent="0.25">
      <c r="A5319" s="156"/>
      <c r="B5319" s="160"/>
      <c r="C5319" s="160"/>
    </row>
    <row r="5320" spans="1:3" x14ac:dyDescent="0.25">
      <c r="A5320" s="156"/>
      <c r="B5320" s="160"/>
      <c r="C5320" s="160"/>
    </row>
    <row r="5321" spans="1:3" x14ac:dyDescent="0.25">
      <c r="A5321" s="156"/>
      <c r="B5321" s="160"/>
      <c r="C5321" s="160"/>
    </row>
    <row r="5322" spans="1:3" x14ac:dyDescent="0.25">
      <c r="A5322" s="156"/>
      <c r="B5322" s="160"/>
      <c r="C5322" s="160"/>
    </row>
    <row r="5323" spans="1:3" x14ac:dyDescent="0.25">
      <c r="A5323" s="156"/>
      <c r="B5323" s="160"/>
      <c r="C5323" s="160"/>
    </row>
    <row r="5324" spans="1:3" x14ac:dyDescent="0.25">
      <c r="A5324" s="156"/>
      <c r="B5324" s="160"/>
      <c r="C5324" s="160"/>
    </row>
    <row r="5325" spans="1:3" x14ac:dyDescent="0.25">
      <c r="A5325" s="156"/>
      <c r="B5325" s="160"/>
      <c r="C5325" s="160"/>
    </row>
    <row r="5326" spans="1:3" x14ac:dyDescent="0.25">
      <c r="A5326" s="156"/>
      <c r="B5326" s="160"/>
      <c r="C5326" s="160"/>
    </row>
    <row r="5327" spans="1:3" x14ac:dyDescent="0.25">
      <c r="A5327" s="156"/>
      <c r="B5327" s="160"/>
      <c r="C5327" s="160"/>
    </row>
    <row r="5328" spans="1:3" x14ac:dyDescent="0.25">
      <c r="A5328" s="156"/>
      <c r="B5328" s="160"/>
      <c r="C5328" s="160"/>
    </row>
    <row r="5329" spans="1:3" x14ac:dyDescent="0.25">
      <c r="A5329" s="156"/>
      <c r="B5329" s="160"/>
      <c r="C5329" s="160"/>
    </row>
    <row r="5330" spans="1:3" x14ac:dyDescent="0.25">
      <c r="A5330" s="156"/>
      <c r="B5330" s="160"/>
      <c r="C5330" s="160"/>
    </row>
    <row r="5331" spans="1:3" x14ac:dyDescent="0.25">
      <c r="A5331" s="156"/>
      <c r="B5331" s="160"/>
      <c r="C5331" s="160"/>
    </row>
    <row r="5332" spans="1:3" x14ac:dyDescent="0.25">
      <c r="A5332" s="156"/>
      <c r="B5332" s="160"/>
      <c r="C5332" s="160"/>
    </row>
    <row r="5333" spans="1:3" x14ac:dyDescent="0.25">
      <c r="A5333" s="156"/>
      <c r="B5333" s="160"/>
      <c r="C5333" s="160"/>
    </row>
    <row r="5334" spans="1:3" x14ac:dyDescent="0.25">
      <c r="A5334" s="156"/>
      <c r="B5334" s="160"/>
      <c r="C5334" s="160"/>
    </row>
    <row r="5335" spans="1:3" x14ac:dyDescent="0.25">
      <c r="A5335" s="156"/>
      <c r="B5335" s="160"/>
      <c r="C5335" s="160"/>
    </row>
    <row r="5336" spans="1:3" x14ac:dyDescent="0.25">
      <c r="A5336" s="156"/>
      <c r="B5336" s="160"/>
      <c r="C5336" s="160"/>
    </row>
    <row r="5337" spans="1:3" x14ac:dyDescent="0.25">
      <c r="A5337" s="156"/>
      <c r="B5337" s="160"/>
      <c r="C5337" s="160"/>
    </row>
    <row r="5338" spans="1:3" x14ac:dyDescent="0.25">
      <c r="A5338" s="156"/>
      <c r="B5338" s="160"/>
      <c r="C5338" s="160"/>
    </row>
    <row r="5339" spans="1:3" x14ac:dyDescent="0.25">
      <c r="A5339" s="156"/>
      <c r="B5339" s="160"/>
      <c r="C5339" s="160"/>
    </row>
    <row r="5340" spans="1:3" x14ac:dyDescent="0.25">
      <c r="A5340" s="156"/>
      <c r="B5340" s="160"/>
      <c r="C5340" s="160"/>
    </row>
    <row r="5341" spans="1:3" x14ac:dyDescent="0.25">
      <c r="A5341" s="156"/>
      <c r="B5341" s="160"/>
      <c r="C5341" s="160"/>
    </row>
    <row r="5342" spans="1:3" x14ac:dyDescent="0.25">
      <c r="A5342" s="156"/>
      <c r="B5342" s="160"/>
      <c r="C5342" s="160"/>
    </row>
    <row r="5343" spans="1:3" x14ac:dyDescent="0.25">
      <c r="A5343" s="156"/>
      <c r="B5343" s="160"/>
      <c r="C5343" s="160"/>
    </row>
    <row r="5344" spans="1:3" x14ac:dyDescent="0.25">
      <c r="A5344" s="156"/>
      <c r="B5344" s="160"/>
      <c r="C5344" s="160"/>
    </row>
    <row r="5345" spans="1:3" x14ac:dyDescent="0.25">
      <c r="A5345" s="156"/>
      <c r="B5345" s="160"/>
      <c r="C5345" s="160"/>
    </row>
    <row r="5346" spans="1:3" x14ac:dyDescent="0.25">
      <c r="A5346" s="156"/>
      <c r="B5346" s="160"/>
      <c r="C5346" s="160"/>
    </row>
    <row r="5347" spans="1:3" x14ac:dyDescent="0.25">
      <c r="A5347" s="156"/>
      <c r="B5347" s="160"/>
      <c r="C5347" s="160"/>
    </row>
    <row r="5348" spans="1:3" x14ac:dyDescent="0.25">
      <c r="A5348" s="156"/>
      <c r="B5348" s="160"/>
      <c r="C5348" s="160"/>
    </row>
    <row r="5349" spans="1:3" x14ac:dyDescent="0.25">
      <c r="A5349" s="156"/>
      <c r="B5349" s="160"/>
      <c r="C5349" s="160"/>
    </row>
    <row r="5350" spans="1:3" x14ac:dyDescent="0.25">
      <c r="A5350" s="156"/>
      <c r="B5350" s="160"/>
      <c r="C5350" s="160"/>
    </row>
    <row r="5351" spans="1:3" x14ac:dyDescent="0.25">
      <c r="A5351" s="156"/>
      <c r="B5351" s="160"/>
      <c r="C5351" s="160"/>
    </row>
    <row r="5352" spans="1:3" x14ac:dyDescent="0.25">
      <c r="A5352" s="156"/>
      <c r="B5352" s="160"/>
      <c r="C5352" s="160"/>
    </row>
    <row r="5353" spans="1:3" x14ac:dyDescent="0.25">
      <c r="A5353" s="156"/>
      <c r="B5353" s="160"/>
      <c r="C5353" s="160"/>
    </row>
    <row r="5354" spans="1:3" x14ac:dyDescent="0.25">
      <c r="A5354" s="156"/>
      <c r="B5354" s="160"/>
      <c r="C5354" s="160"/>
    </row>
    <row r="5355" spans="1:3" x14ac:dyDescent="0.25">
      <c r="A5355" s="156"/>
      <c r="B5355" s="160"/>
      <c r="C5355" s="160"/>
    </row>
    <row r="5356" spans="1:3" x14ac:dyDescent="0.25">
      <c r="A5356" s="156"/>
      <c r="B5356" s="160"/>
      <c r="C5356" s="160"/>
    </row>
    <row r="5357" spans="1:3" x14ac:dyDescent="0.25">
      <c r="A5357" s="156"/>
      <c r="B5357" s="160"/>
      <c r="C5357" s="160"/>
    </row>
    <row r="5358" spans="1:3" x14ac:dyDescent="0.25">
      <c r="A5358" s="156"/>
      <c r="B5358" s="160"/>
      <c r="C5358" s="160"/>
    </row>
    <row r="5359" spans="1:3" x14ac:dyDescent="0.25">
      <c r="A5359" s="156"/>
      <c r="B5359" s="160"/>
      <c r="C5359" s="160"/>
    </row>
    <row r="5360" spans="1:3" x14ac:dyDescent="0.25">
      <c r="A5360" s="156"/>
      <c r="B5360" s="160"/>
      <c r="C5360" s="160"/>
    </row>
    <row r="5361" spans="1:3" x14ac:dyDescent="0.25">
      <c r="A5361" s="156"/>
      <c r="B5361" s="160"/>
      <c r="C5361" s="160"/>
    </row>
    <row r="5362" spans="1:3" x14ac:dyDescent="0.25">
      <c r="A5362" s="156"/>
      <c r="B5362" s="160"/>
      <c r="C5362" s="160"/>
    </row>
    <row r="5363" spans="1:3" x14ac:dyDescent="0.25">
      <c r="A5363" s="156"/>
      <c r="B5363" s="160"/>
      <c r="C5363" s="160"/>
    </row>
    <row r="5364" spans="1:3" x14ac:dyDescent="0.25">
      <c r="A5364" s="156"/>
      <c r="B5364" s="160"/>
      <c r="C5364" s="160"/>
    </row>
    <row r="5365" spans="1:3" x14ac:dyDescent="0.25">
      <c r="A5365" s="156"/>
      <c r="B5365" s="160"/>
      <c r="C5365" s="160"/>
    </row>
    <row r="5366" spans="1:3" x14ac:dyDescent="0.25">
      <c r="A5366" s="156"/>
      <c r="B5366" s="160"/>
      <c r="C5366" s="160"/>
    </row>
    <row r="5367" spans="1:3" x14ac:dyDescent="0.25">
      <c r="A5367" s="156"/>
      <c r="B5367" s="160"/>
      <c r="C5367" s="160"/>
    </row>
    <row r="5368" spans="1:3" x14ac:dyDescent="0.25">
      <c r="A5368" s="156"/>
      <c r="B5368" s="160"/>
      <c r="C5368" s="160"/>
    </row>
    <row r="5369" spans="1:3" x14ac:dyDescent="0.25">
      <c r="A5369" s="156"/>
      <c r="B5369" s="160"/>
      <c r="C5369" s="160"/>
    </row>
    <row r="5370" spans="1:3" x14ac:dyDescent="0.25">
      <c r="A5370" s="156"/>
      <c r="B5370" s="160"/>
      <c r="C5370" s="160"/>
    </row>
    <row r="5371" spans="1:3" x14ac:dyDescent="0.25">
      <c r="A5371" s="156"/>
      <c r="B5371" s="160"/>
      <c r="C5371" s="160"/>
    </row>
    <row r="5372" spans="1:3" x14ac:dyDescent="0.25">
      <c r="A5372" s="156"/>
      <c r="B5372" s="160"/>
      <c r="C5372" s="160"/>
    </row>
    <row r="5373" spans="1:3" x14ac:dyDescent="0.25">
      <c r="A5373" s="156"/>
      <c r="B5373" s="160"/>
      <c r="C5373" s="160"/>
    </row>
    <row r="5374" spans="1:3" x14ac:dyDescent="0.25">
      <c r="A5374" s="156"/>
      <c r="B5374" s="160"/>
      <c r="C5374" s="160"/>
    </row>
    <row r="5375" spans="1:3" x14ac:dyDescent="0.25">
      <c r="A5375" s="156"/>
      <c r="B5375" s="160"/>
      <c r="C5375" s="160"/>
    </row>
    <row r="5376" spans="1:3" x14ac:dyDescent="0.25">
      <c r="A5376" s="156"/>
      <c r="B5376" s="160"/>
      <c r="C5376" s="160"/>
    </row>
    <row r="5377" spans="1:3" x14ac:dyDescent="0.25">
      <c r="A5377" s="156"/>
      <c r="B5377" s="160"/>
      <c r="C5377" s="160"/>
    </row>
    <row r="5378" spans="1:3" x14ac:dyDescent="0.25">
      <c r="A5378" s="156"/>
      <c r="B5378" s="160"/>
      <c r="C5378" s="160"/>
    </row>
    <row r="5379" spans="1:3" x14ac:dyDescent="0.25">
      <c r="A5379" s="156"/>
      <c r="B5379" s="160"/>
      <c r="C5379" s="160"/>
    </row>
    <row r="5380" spans="1:3" x14ac:dyDescent="0.25">
      <c r="A5380" s="156"/>
      <c r="B5380" s="160"/>
      <c r="C5380" s="160"/>
    </row>
    <row r="5381" spans="1:3" x14ac:dyDescent="0.25">
      <c r="A5381" s="156"/>
      <c r="B5381" s="160"/>
      <c r="C5381" s="160"/>
    </row>
    <row r="5382" spans="1:3" x14ac:dyDescent="0.25">
      <c r="A5382" s="156"/>
      <c r="B5382" s="160"/>
      <c r="C5382" s="160"/>
    </row>
    <row r="5383" spans="1:3" x14ac:dyDescent="0.25">
      <c r="A5383" s="156"/>
      <c r="B5383" s="160"/>
      <c r="C5383" s="160"/>
    </row>
    <row r="5384" spans="1:3" x14ac:dyDescent="0.25">
      <c r="A5384" s="156"/>
      <c r="B5384" s="160"/>
      <c r="C5384" s="160"/>
    </row>
    <row r="5385" spans="1:3" x14ac:dyDescent="0.25">
      <c r="A5385" s="156"/>
      <c r="B5385" s="160"/>
      <c r="C5385" s="160"/>
    </row>
    <row r="5386" spans="1:3" x14ac:dyDescent="0.25">
      <c r="A5386" s="156"/>
      <c r="B5386" s="160"/>
      <c r="C5386" s="160"/>
    </row>
    <row r="5387" spans="1:3" x14ac:dyDescent="0.25">
      <c r="A5387" s="156"/>
      <c r="B5387" s="160"/>
      <c r="C5387" s="160"/>
    </row>
    <row r="5388" spans="1:3" x14ac:dyDescent="0.25">
      <c r="A5388" s="156"/>
      <c r="B5388" s="160"/>
      <c r="C5388" s="160"/>
    </row>
    <row r="5389" spans="1:3" x14ac:dyDescent="0.25">
      <c r="A5389" s="156"/>
      <c r="B5389" s="160"/>
      <c r="C5389" s="160"/>
    </row>
    <row r="5390" spans="1:3" x14ac:dyDescent="0.25">
      <c r="A5390" s="156"/>
      <c r="B5390" s="160"/>
      <c r="C5390" s="160"/>
    </row>
    <row r="5391" spans="1:3" x14ac:dyDescent="0.25">
      <c r="A5391" s="156"/>
      <c r="B5391" s="160"/>
      <c r="C5391" s="160"/>
    </row>
    <row r="5392" spans="1:3" x14ac:dyDescent="0.25">
      <c r="A5392" s="156"/>
      <c r="B5392" s="160"/>
      <c r="C5392" s="160"/>
    </row>
    <row r="5393" spans="1:3" x14ac:dyDescent="0.25">
      <c r="A5393" s="156"/>
      <c r="B5393" s="160"/>
      <c r="C5393" s="160"/>
    </row>
    <row r="5394" spans="1:3" x14ac:dyDescent="0.25">
      <c r="A5394" s="156"/>
      <c r="B5394" s="160"/>
      <c r="C5394" s="160"/>
    </row>
    <row r="5395" spans="1:3" x14ac:dyDescent="0.25">
      <c r="A5395" s="156"/>
      <c r="B5395" s="160"/>
      <c r="C5395" s="160"/>
    </row>
    <row r="5396" spans="1:3" x14ac:dyDescent="0.25">
      <c r="A5396" s="156"/>
      <c r="B5396" s="160"/>
      <c r="C5396" s="160"/>
    </row>
    <row r="5397" spans="1:3" x14ac:dyDescent="0.25">
      <c r="A5397" s="156"/>
      <c r="B5397" s="160"/>
      <c r="C5397" s="160"/>
    </row>
    <row r="5398" spans="1:3" x14ac:dyDescent="0.25">
      <c r="A5398" s="156"/>
      <c r="B5398" s="160"/>
      <c r="C5398" s="160"/>
    </row>
    <row r="5399" spans="1:3" x14ac:dyDescent="0.25">
      <c r="A5399" s="156"/>
      <c r="B5399" s="160"/>
      <c r="C5399" s="160"/>
    </row>
    <row r="5400" spans="1:3" x14ac:dyDescent="0.25">
      <c r="A5400" s="156"/>
      <c r="B5400" s="160"/>
      <c r="C5400" s="160"/>
    </row>
    <row r="5401" spans="1:3" x14ac:dyDescent="0.25">
      <c r="A5401" s="156"/>
      <c r="B5401" s="160"/>
      <c r="C5401" s="160"/>
    </row>
    <row r="5402" spans="1:3" x14ac:dyDescent="0.25">
      <c r="A5402" s="156"/>
      <c r="B5402" s="160"/>
      <c r="C5402" s="160"/>
    </row>
    <row r="5403" spans="1:3" x14ac:dyDescent="0.25">
      <c r="A5403" s="156"/>
      <c r="B5403" s="160"/>
      <c r="C5403" s="160"/>
    </row>
    <row r="5404" spans="1:3" x14ac:dyDescent="0.25">
      <c r="A5404" s="156"/>
      <c r="B5404" s="160"/>
      <c r="C5404" s="160"/>
    </row>
    <row r="5405" spans="1:3" x14ac:dyDescent="0.25">
      <c r="A5405" s="156"/>
      <c r="B5405" s="160"/>
      <c r="C5405" s="160"/>
    </row>
    <row r="5406" spans="1:3" x14ac:dyDescent="0.25">
      <c r="A5406" s="156"/>
      <c r="B5406" s="160"/>
      <c r="C5406" s="160"/>
    </row>
    <row r="5407" spans="1:3" x14ac:dyDescent="0.25">
      <c r="A5407" s="156"/>
      <c r="B5407" s="160"/>
      <c r="C5407" s="160"/>
    </row>
    <row r="5408" spans="1:3" x14ac:dyDescent="0.25">
      <c r="A5408" s="156"/>
      <c r="B5408" s="160"/>
      <c r="C5408" s="160"/>
    </row>
    <row r="5409" spans="1:3" x14ac:dyDescent="0.25">
      <c r="A5409" s="156"/>
      <c r="B5409" s="160"/>
      <c r="C5409" s="160"/>
    </row>
    <row r="5410" spans="1:3" x14ac:dyDescent="0.25">
      <c r="A5410" s="156"/>
      <c r="B5410" s="160"/>
      <c r="C5410" s="160"/>
    </row>
    <row r="5411" spans="1:3" x14ac:dyDescent="0.25">
      <c r="A5411" s="156"/>
      <c r="B5411" s="160"/>
      <c r="C5411" s="160"/>
    </row>
    <row r="5412" spans="1:3" x14ac:dyDescent="0.25">
      <c r="A5412" s="156"/>
      <c r="B5412" s="160"/>
      <c r="C5412" s="160"/>
    </row>
    <row r="5413" spans="1:3" x14ac:dyDescent="0.25">
      <c r="A5413" s="156"/>
      <c r="B5413" s="160"/>
      <c r="C5413" s="160"/>
    </row>
    <row r="5414" spans="1:3" x14ac:dyDescent="0.25">
      <c r="A5414" s="156"/>
      <c r="B5414" s="160"/>
      <c r="C5414" s="160"/>
    </row>
    <row r="5415" spans="1:3" x14ac:dyDescent="0.25">
      <c r="A5415" s="156"/>
      <c r="B5415" s="160"/>
      <c r="C5415" s="160"/>
    </row>
    <row r="5416" spans="1:3" x14ac:dyDescent="0.25">
      <c r="A5416" s="156"/>
      <c r="B5416" s="160"/>
      <c r="C5416" s="160"/>
    </row>
    <row r="5417" spans="1:3" x14ac:dyDescent="0.25">
      <c r="A5417" s="156"/>
      <c r="B5417" s="160"/>
      <c r="C5417" s="160"/>
    </row>
    <row r="5418" spans="1:3" x14ac:dyDescent="0.25">
      <c r="A5418" s="156"/>
      <c r="B5418" s="160"/>
      <c r="C5418" s="160"/>
    </row>
    <row r="5419" spans="1:3" x14ac:dyDescent="0.25">
      <c r="A5419" s="156"/>
      <c r="B5419" s="160"/>
      <c r="C5419" s="160"/>
    </row>
    <row r="5420" spans="1:3" x14ac:dyDescent="0.25">
      <c r="A5420" s="156"/>
      <c r="B5420" s="160"/>
      <c r="C5420" s="160"/>
    </row>
    <row r="5421" spans="1:3" x14ac:dyDescent="0.25">
      <c r="A5421" s="156"/>
      <c r="B5421" s="160"/>
      <c r="C5421" s="160"/>
    </row>
    <row r="5422" spans="1:3" x14ac:dyDescent="0.25">
      <c r="A5422" s="156"/>
      <c r="B5422" s="160"/>
      <c r="C5422" s="160"/>
    </row>
    <row r="5423" spans="1:3" x14ac:dyDescent="0.25">
      <c r="A5423" s="156"/>
      <c r="B5423" s="160"/>
      <c r="C5423" s="160"/>
    </row>
    <row r="5424" spans="1:3" x14ac:dyDescent="0.25">
      <c r="A5424" s="156"/>
      <c r="B5424" s="160"/>
      <c r="C5424" s="160"/>
    </row>
    <row r="5425" spans="1:3" x14ac:dyDescent="0.25">
      <c r="A5425" s="156"/>
      <c r="B5425" s="160"/>
      <c r="C5425" s="160"/>
    </row>
    <row r="5426" spans="1:3" x14ac:dyDescent="0.25">
      <c r="A5426" s="156"/>
      <c r="B5426" s="160"/>
      <c r="C5426" s="160"/>
    </row>
    <row r="5427" spans="1:3" x14ac:dyDescent="0.25">
      <c r="A5427" s="156"/>
      <c r="B5427" s="160"/>
      <c r="C5427" s="160"/>
    </row>
    <row r="5428" spans="1:3" x14ac:dyDescent="0.25">
      <c r="A5428" s="156"/>
      <c r="B5428" s="160"/>
      <c r="C5428" s="160"/>
    </row>
    <row r="5429" spans="1:3" x14ac:dyDescent="0.25">
      <c r="A5429" s="156"/>
      <c r="B5429" s="160"/>
      <c r="C5429" s="160"/>
    </row>
    <row r="5430" spans="1:3" x14ac:dyDescent="0.25">
      <c r="A5430" s="156"/>
      <c r="B5430" s="160"/>
      <c r="C5430" s="160"/>
    </row>
    <row r="5431" spans="1:3" x14ac:dyDescent="0.25">
      <c r="A5431" s="156"/>
      <c r="B5431" s="160"/>
      <c r="C5431" s="160"/>
    </row>
    <row r="5432" spans="1:3" x14ac:dyDescent="0.25">
      <c r="A5432" s="156"/>
      <c r="B5432" s="160"/>
      <c r="C5432" s="160"/>
    </row>
    <row r="5433" spans="1:3" x14ac:dyDescent="0.25">
      <c r="A5433" s="156"/>
      <c r="B5433" s="160"/>
      <c r="C5433" s="160"/>
    </row>
    <row r="5434" spans="1:3" x14ac:dyDescent="0.25">
      <c r="A5434" s="156"/>
      <c r="B5434" s="160"/>
      <c r="C5434" s="160"/>
    </row>
    <row r="5435" spans="1:3" x14ac:dyDescent="0.25">
      <c r="A5435" s="156"/>
      <c r="B5435" s="160"/>
      <c r="C5435" s="160"/>
    </row>
    <row r="5436" spans="1:3" x14ac:dyDescent="0.25">
      <c r="A5436" s="156"/>
      <c r="B5436" s="160"/>
      <c r="C5436" s="160"/>
    </row>
    <row r="5437" spans="1:3" x14ac:dyDescent="0.25">
      <c r="A5437" s="156"/>
      <c r="B5437" s="160"/>
      <c r="C5437" s="160"/>
    </row>
    <row r="5438" spans="1:3" x14ac:dyDescent="0.25">
      <c r="A5438" s="156"/>
      <c r="B5438" s="160"/>
      <c r="C5438" s="160"/>
    </row>
    <row r="5439" spans="1:3" x14ac:dyDescent="0.25">
      <c r="A5439" s="156"/>
      <c r="B5439" s="160"/>
      <c r="C5439" s="160"/>
    </row>
    <row r="5440" spans="1:3" x14ac:dyDescent="0.25">
      <c r="A5440" s="156"/>
      <c r="B5440" s="160"/>
      <c r="C5440" s="160"/>
    </row>
    <row r="5441" spans="1:3" x14ac:dyDescent="0.25">
      <c r="A5441" s="156"/>
      <c r="B5441" s="160"/>
      <c r="C5441" s="160"/>
    </row>
    <row r="5442" spans="1:3" x14ac:dyDescent="0.25">
      <c r="A5442" s="156"/>
      <c r="B5442" s="160"/>
      <c r="C5442" s="160"/>
    </row>
    <row r="5443" spans="1:3" x14ac:dyDescent="0.25">
      <c r="A5443" s="156"/>
      <c r="B5443" s="160"/>
      <c r="C5443" s="160"/>
    </row>
    <row r="5444" spans="1:3" x14ac:dyDescent="0.25">
      <c r="A5444" s="156"/>
      <c r="B5444" s="160"/>
      <c r="C5444" s="160"/>
    </row>
    <row r="5445" spans="1:3" x14ac:dyDescent="0.25">
      <c r="A5445" s="156"/>
      <c r="B5445" s="160"/>
      <c r="C5445" s="160"/>
    </row>
    <row r="5446" spans="1:3" x14ac:dyDescent="0.25">
      <c r="A5446" s="156"/>
      <c r="B5446" s="160"/>
      <c r="C5446" s="160"/>
    </row>
    <row r="5447" spans="1:3" x14ac:dyDescent="0.25">
      <c r="A5447" s="156"/>
      <c r="B5447" s="160"/>
      <c r="C5447" s="160"/>
    </row>
    <row r="5448" spans="1:3" x14ac:dyDescent="0.25">
      <c r="A5448" s="156"/>
      <c r="B5448" s="160"/>
      <c r="C5448" s="160"/>
    </row>
    <row r="5449" spans="1:3" x14ac:dyDescent="0.25">
      <c r="A5449" s="156"/>
      <c r="B5449" s="160"/>
      <c r="C5449" s="160"/>
    </row>
    <row r="5450" spans="1:3" x14ac:dyDescent="0.25">
      <c r="A5450" s="156"/>
      <c r="B5450" s="160"/>
      <c r="C5450" s="160"/>
    </row>
    <row r="5451" spans="1:3" x14ac:dyDescent="0.25">
      <c r="A5451" s="156"/>
      <c r="B5451" s="160"/>
      <c r="C5451" s="160"/>
    </row>
    <row r="5452" spans="1:3" x14ac:dyDescent="0.25">
      <c r="A5452" s="156"/>
      <c r="B5452" s="160"/>
      <c r="C5452" s="160"/>
    </row>
    <row r="5453" spans="1:3" x14ac:dyDescent="0.25">
      <c r="A5453" s="156"/>
      <c r="B5453" s="160"/>
      <c r="C5453" s="160"/>
    </row>
    <row r="5454" spans="1:3" x14ac:dyDescent="0.25">
      <c r="A5454" s="156"/>
      <c r="B5454" s="160"/>
      <c r="C5454" s="160"/>
    </row>
    <row r="5455" spans="1:3" x14ac:dyDescent="0.25">
      <c r="A5455" s="156"/>
      <c r="B5455" s="160"/>
      <c r="C5455" s="160"/>
    </row>
    <row r="5456" spans="1:3" x14ac:dyDescent="0.25">
      <c r="A5456" s="156"/>
      <c r="B5456" s="160"/>
      <c r="C5456" s="160"/>
    </row>
    <row r="5457" spans="1:3" x14ac:dyDescent="0.25">
      <c r="A5457" s="156"/>
      <c r="B5457" s="160"/>
      <c r="C5457" s="160"/>
    </row>
    <row r="5458" spans="1:3" x14ac:dyDescent="0.25">
      <c r="A5458" s="156"/>
      <c r="B5458" s="160"/>
      <c r="C5458" s="160"/>
    </row>
    <row r="5459" spans="1:3" x14ac:dyDescent="0.25">
      <c r="A5459" s="156"/>
      <c r="B5459" s="160"/>
      <c r="C5459" s="160"/>
    </row>
    <row r="5460" spans="1:3" x14ac:dyDescent="0.25">
      <c r="A5460" s="156"/>
      <c r="B5460" s="160"/>
      <c r="C5460" s="160"/>
    </row>
    <row r="5461" spans="1:3" x14ac:dyDescent="0.25">
      <c r="A5461" s="156"/>
      <c r="B5461" s="160"/>
      <c r="C5461" s="160"/>
    </row>
    <row r="5462" spans="1:3" x14ac:dyDescent="0.25">
      <c r="A5462" s="156"/>
      <c r="B5462" s="160"/>
      <c r="C5462" s="160"/>
    </row>
    <row r="5463" spans="1:3" x14ac:dyDescent="0.25">
      <c r="A5463" s="156"/>
      <c r="B5463" s="160"/>
      <c r="C5463" s="160"/>
    </row>
    <row r="5464" spans="1:3" x14ac:dyDescent="0.25">
      <c r="A5464" s="156"/>
      <c r="B5464" s="160"/>
      <c r="C5464" s="160"/>
    </row>
    <row r="5465" spans="1:3" x14ac:dyDescent="0.25">
      <c r="A5465" s="156"/>
      <c r="B5465" s="160"/>
      <c r="C5465" s="160"/>
    </row>
    <row r="5466" spans="1:3" x14ac:dyDescent="0.25">
      <c r="A5466" s="156"/>
      <c r="B5466" s="160"/>
      <c r="C5466" s="160"/>
    </row>
    <row r="5467" spans="1:3" x14ac:dyDescent="0.25">
      <c r="A5467" s="156"/>
      <c r="B5467" s="160"/>
      <c r="C5467" s="160"/>
    </row>
    <row r="5468" spans="1:3" x14ac:dyDescent="0.25">
      <c r="A5468" s="156"/>
      <c r="B5468" s="160"/>
      <c r="C5468" s="160"/>
    </row>
    <row r="5469" spans="1:3" x14ac:dyDescent="0.25">
      <c r="A5469" s="156"/>
      <c r="B5469" s="160"/>
      <c r="C5469" s="160"/>
    </row>
    <row r="5470" spans="1:3" x14ac:dyDescent="0.25">
      <c r="A5470" s="156"/>
      <c r="B5470" s="160"/>
      <c r="C5470" s="160"/>
    </row>
    <row r="5471" spans="1:3" x14ac:dyDescent="0.25">
      <c r="A5471" s="156"/>
      <c r="B5471" s="160"/>
      <c r="C5471" s="160"/>
    </row>
    <row r="5472" spans="1:3" x14ac:dyDescent="0.25">
      <c r="A5472" s="156"/>
      <c r="B5472" s="160"/>
      <c r="C5472" s="160"/>
    </row>
    <row r="5473" spans="1:3" x14ac:dyDescent="0.25">
      <c r="A5473" s="156"/>
      <c r="B5473" s="160"/>
      <c r="C5473" s="160"/>
    </row>
    <row r="5474" spans="1:3" x14ac:dyDescent="0.25">
      <c r="A5474" s="156"/>
      <c r="B5474" s="160"/>
      <c r="C5474" s="160"/>
    </row>
    <row r="5475" spans="1:3" x14ac:dyDescent="0.25">
      <c r="A5475" s="156"/>
      <c r="B5475" s="160"/>
      <c r="C5475" s="160"/>
    </row>
    <row r="5476" spans="1:3" x14ac:dyDescent="0.25">
      <c r="A5476" s="156"/>
      <c r="B5476" s="160"/>
      <c r="C5476" s="160"/>
    </row>
    <row r="5477" spans="1:3" x14ac:dyDescent="0.25">
      <c r="A5477" s="156"/>
      <c r="B5477" s="160"/>
      <c r="C5477" s="160"/>
    </row>
    <row r="5478" spans="1:3" x14ac:dyDescent="0.25">
      <c r="A5478" s="156"/>
      <c r="B5478" s="160"/>
      <c r="C5478" s="160"/>
    </row>
    <row r="5479" spans="1:3" x14ac:dyDescent="0.25">
      <c r="A5479" s="156"/>
      <c r="B5479" s="160"/>
      <c r="C5479" s="160"/>
    </row>
    <row r="5480" spans="1:3" x14ac:dyDescent="0.25">
      <c r="A5480" s="156"/>
      <c r="B5480" s="160"/>
      <c r="C5480" s="160"/>
    </row>
    <row r="5481" spans="1:3" x14ac:dyDescent="0.25">
      <c r="A5481" s="156"/>
      <c r="B5481" s="160"/>
      <c r="C5481" s="160"/>
    </row>
    <row r="5482" spans="1:3" x14ac:dyDescent="0.25">
      <c r="A5482" s="156"/>
      <c r="B5482" s="160"/>
      <c r="C5482" s="160"/>
    </row>
    <row r="5483" spans="1:3" x14ac:dyDescent="0.25">
      <c r="A5483" s="156"/>
      <c r="B5483" s="160"/>
      <c r="C5483" s="160"/>
    </row>
    <row r="5484" spans="1:3" x14ac:dyDescent="0.25">
      <c r="A5484" s="156"/>
      <c r="B5484" s="160"/>
      <c r="C5484" s="160"/>
    </row>
    <row r="5485" spans="1:3" x14ac:dyDescent="0.25">
      <c r="A5485" s="156"/>
      <c r="B5485" s="160"/>
      <c r="C5485" s="160"/>
    </row>
    <row r="5486" spans="1:3" x14ac:dyDescent="0.25">
      <c r="A5486" s="156"/>
      <c r="B5486" s="160"/>
      <c r="C5486" s="160"/>
    </row>
    <row r="5487" spans="1:3" x14ac:dyDescent="0.25">
      <c r="A5487" s="156"/>
      <c r="B5487" s="160"/>
      <c r="C5487" s="160"/>
    </row>
    <row r="5488" spans="1:3" x14ac:dyDescent="0.25">
      <c r="A5488" s="156"/>
      <c r="B5488" s="160"/>
      <c r="C5488" s="160"/>
    </row>
    <row r="5489" spans="1:3" x14ac:dyDescent="0.25">
      <c r="A5489" s="156"/>
      <c r="B5489" s="160"/>
      <c r="C5489" s="160"/>
    </row>
    <row r="5490" spans="1:3" x14ac:dyDescent="0.25">
      <c r="A5490" s="156"/>
      <c r="B5490" s="160"/>
      <c r="C5490" s="160"/>
    </row>
    <row r="5491" spans="1:3" x14ac:dyDescent="0.25">
      <c r="A5491" s="156"/>
      <c r="B5491" s="160"/>
      <c r="C5491" s="160"/>
    </row>
    <row r="5492" spans="1:3" x14ac:dyDescent="0.25">
      <c r="A5492" s="156"/>
      <c r="B5492" s="160"/>
      <c r="C5492" s="160"/>
    </row>
    <row r="5493" spans="1:3" x14ac:dyDescent="0.25">
      <c r="A5493" s="156"/>
      <c r="B5493" s="160"/>
      <c r="C5493" s="160"/>
    </row>
    <row r="5494" spans="1:3" x14ac:dyDescent="0.25">
      <c r="A5494" s="156"/>
      <c r="B5494" s="160"/>
      <c r="C5494" s="160"/>
    </row>
    <row r="5495" spans="1:3" x14ac:dyDescent="0.25">
      <c r="A5495" s="156"/>
      <c r="B5495" s="160"/>
      <c r="C5495" s="160"/>
    </row>
    <row r="5496" spans="1:3" x14ac:dyDescent="0.25">
      <c r="A5496" s="156"/>
      <c r="B5496" s="160"/>
      <c r="C5496" s="160"/>
    </row>
    <row r="5497" spans="1:3" x14ac:dyDescent="0.25">
      <c r="A5497" s="156"/>
      <c r="B5497" s="160"/>
      <c r="C5497" s="160"/>
    </row>
    <row r="5498" spans="1:3" x14ac:dyDescent="0.25">
      <c r="A5498" s="156"/>
      <c r="B5498" s="160"/>
      <c r="C5498" s="160"/>
    </row>
    <row r="5499" spans="1:3" x14ac:dyDescent="0.25">
      <c r="A5499" s="156"/>
      <c r="B5499" s="160"/>
      <c r="C5499" s="160"/>
    </row>
    <row r="5500" spans="1:3" x14ac:dyDescent="0.25">
      <c r="A5500" s="156"/>
      <c r="B5500" s="160"/>
      <c r="C5500" s="160"/>
    </row>
    <row r="5501" spans="1:3" x14ac:dyDescent="0.25">
      <c r="A5501" s="156"/>
      <c r="B5501" s="160"/>
      <c r="C5501" s="160"/>
    </row>
    <row r="5502" spans="1:3" x14ac:dyDescent="0.25">
      <c r="A5502" s="156"/>
      <c r="B5502" s="160"/>
      <c r="C5502" s="160"/>
    </row>
    <row r="5503" spans="1:3" x14ac:dyDescent="0.25">
      <c r="A5503" s="156"/>
      <c r="B5503" s="160"/>
      <c r="C5503" s="160"/>
    </row>
    <row r="5504" spans="1:3" x14ac:dyDescent="0.25">
      <c r="A5504" s="156"/>
      <c r="B5504" s="160"/>
      <c r="C5504" s="160"/>
    </row>
    <row r="5505" spans="1:3" x14ac:dyDescent="0.25">
      <c r="A5505" s="156"/>
      <c r="B5505" s="160"/>
      <c r="C5505" s="160"/>
    </row>
    <row r="5506" spans="1:3" x14ac:dyDescent="0.25">
      <c r="A5506" s="156"/>
      <c r="B5506" s="160"/>
      <c r="C5506" s="160"/>
    </row>
    <row r="5507" spans="1:3" x14ac:dyDescent="0.25">
      <c r="A5507" s="156"/>
      <c r="B5507" s="160"/>
      <c r="C5507" s="160"/>
    </row>
    <row r="5508" spans="1:3" x14ac:dyDescent="0.25">
      <c r="A5508" s="156"/>
      <c r="B5508" s="160"/>
      <c r="C5508" s="160"/>
    </row>
    <row r="5509" spans="1:3" x14ac:dyDescent="0.25">
      <c r="A5509" s="156"/>
      <c r="B5509" s="160"/>
      <c r="C5509" s="160"/>
    </row>
    <row r="5510" spans="1:3" x14ac:dyDescent="0.25">
      <c r="A5510" s="156"/>
      <c r="B5510" s="160"/>
      <c r="C5510" s="160"/>
    </row>
    <row r="5511" spans="1:3" x14ac:dyDescent="0.25">
      <c r="A5511" s="156"/>
      <c r="B5511" s="160"/>
      <c r="C5511" s="160"/>
    </row>
    <row r="5512" spans="1:3" x14ac:dyDescent="0.25">
      <c r="A5512" s="156"/>
      <c r="B5512" s="160"/>
      <c r="C5512" s="160"/>
    </row>
    <row r="5513" spans="1:3" x14ac:dyDescent="0.25">
      <c r="A5513" s="156"/>
      <c r="B5513" s="160"/>
      <c r="C5513" s="160"/>
    </row>
    <row r="5514" spans="1:3" x14ac:dyDescent="0.25">
      <c r="A5514" s="156"/>
      <c r="B5514" s="160"/>
      <c r="C5514" s="160"/>
    </row>
    <row r="5515" spans="1:3" x14ac:dyDescent="0.25">
      <c r="A5515" s="156"/>
      <c r="B5515" s="160"/>
      <c r="C5515" s="160"/>
    </row>
    <row r="5516" spans="1:3" x14ac:dyDescent="0.25">
      <c r="A5516" s="156"/>
      <c r="B5516" s="160"/>
      <c r="C5516" s="160"/>
    </row>
    <row r="5517" spans="1:3" x14ac:dyDescent="0.25">
      <c r="A5517" s="156"/>
      <c r="B5517" s="160"/>
      <c r="C5517" s="160"/>
    </row>
    <row r="5518" spans="1:3" x14ac:dyDescent="0.25">
      <c r="A5518" s="156"/>
      <c r="B5518" s="160"/>
      <c r="C5518" s="160"/>
    </row>
    <row r="5519" spans="1:3" x14ac:dyDescent="0.25">
      <c r="A5519" s="156"/>
      <c r="B5519" s="160"/>
      <c r="C5519" s="160"/>
    </row>
    <row r="5520" spans="1:3" x14ac:dyDescent="0.25">
      <c r="A5520" s="156"/>
      <c r="B5520" s="160"/>
      <c r="C5520" s="160"/>
    </row>
    <row r="5521" spans="1:3" x14ac:dyDescent="0.25">
      <c r="A5521" s="156"/>
      <c r="B5521" s="160"/>
      <c r="C5521" s="160"/>
    </row>
    <row r="5522" spans="1:3" x14ac:dyDescent="0.25">
      <c r="A5522" s="156"/>
      <c r="B5522" s="160"/>
      <c r="C5522" s="160"/>
    </row>
    <row r="5523" spans="1:3" x14ac:dyDescent="0.25">
      <c r="A5523" s="156"/>
      <c r="B5523" s="160"/>
      <c r="C5523" s="160"/>
    </row>
    <row r="5524" spans="1:3" x14ac:dyDescent="0.25">
      <c r="A5524" s="156"/>
      <c r="B5524" s="160"/>
      <c r="C5524" s="160"/>
    </row>
    <row r="5525" spans="1:3" x14ac:dyDescent="0.25">
      <c r="A5525" s="156"/>
      <c r="B5525" s="160"/>
      <c r="C5525" s="160"/>
    </row>
    <row r="5526" spans="1:3" x14ac:dyDescent="0.25">
      <c r="A5526" s="156"/>
      <c r="B5526" s="160"/>
      <c r="C5526" s="160"/>
    </row>
    <row r="5527" spans="1:3" x14ac:dyDescent="0.25">
      <c r="A5527" s="156"/>
      <c r="B5527" s="160"/>
      <c r="C5527" s="160"/>
    </row>
    <row r="5528" spans="1:3" x14ac:dyDescent="0.25">
      <c r="A5528" s="156"/>
      <c r="B5528" s="160"/>
      <c r="C5528" s="160"/>
    </row>
    <row r="5529" spans="1:3" x14ac:dyDescent="0.25">
      <c r="A5529" s="156"/>
      <c r="B5529" s="160"/>
      <c r="C5529" s="160"/>
    </row>
    <row r="5530" spans="1:3" x14ac:dyDescent="0.25">
      <c r="A5530" s="156"/>
      <c r="B5530" s="160"/>
      <c r="C5530" s="160"/>
    </row>
    <row r="5531" spans="1:3" x14ac:dyDescent="0.25">
      <c r="A5531" s="156"/>
      <c r="B5531" s="160"/>
      <c r="C5531" s="160"/>
    </row>
    <row r="5532" spans="1:3" x14ac:dyDescent="0.25">
      <c r="A5532" s="156"/>
      <c r="B5532" s="160"/>
      <c r="C5532" s="160"/>
    </row>
    <row r="5533" spans="1:3" x14ac:dyDescent="0.25">
      <c r="A5533" s="156"/>
      <c r="B5533" s="160"/>
      <c r="C5533" s="160"/>
    </row>
    <row r="5534" spans="1:3" x14ac:dyDescent="0.25">
      <c r="A5534" s="156"/>
      <c r="B5534" s="160"/>
      <c r="C5534" s="160"/>
    </row>
    <row r="5535" spans="1:3" x14ac:dyDescent="0.25">
      <c r="A5535" s="156"/>
      <c r="B5535" s="160"/>
      <c r="C5535" s="160"/>
    </row>
    <row r="5536" spans="1:3" x14ac:dyDescent="0.25">
      <c r="A5536" s="156"/>
      <c r="B5536" s="160"/>
      <c r="C5536" s="160"/>
    </row>
    <row r="5537" spans="1:3" x14ac:dyDescent="0.25">
      <c r="A5537" s="156"/>
      <c r="B5537" s="160"/>
      <c r="C5537" s="160"/>
    </row>
    <row r="5538" spans="1:3" x14ac:dyDescent="0.25">
      <c r="A5538" s="156"/>
      <c r="B5538" s="160"/>
      <c r="C5538" s="160"/>
    </row>
    <row r="5539" spans="1:3" x14ac:dyDescent="0.25">
      <c r="A5539" s="156"/>
      <c r="B5539" s="160"/>
      <c r="C5539" s="160"/>
    </row>
    <row r="5540" spans="1:3" x14ac:dyDescent="0.25">
      <c r="A5540" s="156"/>
      <c r="B5540" s="160"/>
      <c r="C5540" s="160"/>
    </row>
    <row r="5541" spans="1:3" x14ac:dyDescent="0.25">
      <c r="A5541" s="156"/>
      <c r="B5541" s="160"/>
      <c r="C5541" s="160"/>
    </row>
    <row r="5542" spans="1:3" x14ac:dyDescent="0.25">
      <c r="A5542" s="156"/>
      <c r="B5542" s="160"/>
      <c r="C5542" s="160"/>
    </row>
    <row r="5543" spans="1:3" x14ac:dyDescent="0.25">
      <c r="A5543" s="156"/>
      <c r="B5543" s="160"/>
      <c r="C5543" s="160"/>
    </row>
    <row r="5544" spans="1:3" x14ac:dyDescent="0.25">
      <c r="A5544" s="156"/>
      <c r="B5544" s="160"/>
      <c r="C5544" s="160"/>
    </row>
    <row r="5545" spans="1:3" x14ac:dyDescent="0.25">
      <c r="A5545" s="156"/>
      <c r="B5545" s="160"/>
      <c r="C5545" s="160"/>
    </row>
    <row r="5546" spans="1:3" x14ac:dyDescent="0.25">
      <c r="A5546" s="156"/>
      <c r="B5546" s="160"/>
      <c r="C5546" s="160"/>
    </row>
    <row r="5547" spans="1:3" x14ac:dyDescent="0.25">
      <c r="A5547" s="156"/>
      <c r="B5547" s="160"/>
      <c r="C5547" s="160"/>
    </row>
    <row r="5548" spans="1:3" x14ac:dyDescent="0.25">
      <c r="A5548" s="156"/>
      <c r="B5548" s="160"/>
      <c r="C5548" s="160"/>
    </row>
    <row r="5549" spans="1:3" x14ac:dyDescent="0.25">
      <c r="A5549" s="156"/>
      <c r="B5549" s="160"/>
      <c r="C5549" s="160"/>
    </row>
    <row r="5550" spans="1:3" x14ac:dyDescent="0.25">
      <c r="A5550" s="156"/>
      <c r="B5550" s="160"/>
      <c r="C5550" s="160"/>
    </row>
    <row r="5551" spans="1:3" x14ac:dyDescent="0.25">
      <c r="A5551" s="156"/>
      <c r="B5551" s="160"/>
      <c r="C5551" s="160"/>
    </row>
    <row r="5552" spans="1:3" x14ac:dyDescent="0.25">
      <c r="A5552" s="156"/>
      <c r="B5552" s="160"/>
      <c r="C5552" s="160"/>
    </row>
    <row r="5553" spans="1:3" x14ac:dyDescent="0.25">
      <c r="A5553" s="156"/>
      <c r="B5553" s="160"/>
      <c r="C5553" s="160"/>
    </row>
    <row r="5554" spans="1:3" x14ac:dyDescent="0.25">
      <c r="A5554" s="156"/>
      <c r="B5554" s="160"/>
      <c r="C5554" s="160"/>
    </row>
    <row r="5555" spans="1:3" x14ac:dyDescent="0.25">
      <c r="A5555" s="156"/>
      <c r="B5555" s="160"/>
      <c r="C5555" s="160"/>
    </row>
    <row r="5556" spans="1:3" x14ac:dyDescent="0.25">
      <c r="A5556" s="156"/>
      <c r="B5556" s="160"/>
      <c r="C5556" s="160"/>
    </row>
    <row r="5557" spans="1:3" x14ac:dyDescent="0.25">
      <c r="A5557" s="156"/>
      <c r="B5557" s="160"/>
      <c r="C5557" s="160"/>
    </row>
    <row r="5558" spans="1:3" x14ac:dyDescent="0.25">
      <c r="A5558" s="156"/>
      <c r="B5558" s="160"/>
      <c r="C5558" s="160"/>
    </row>
    <row r="5559" spans="1:3" x14ac:dyDescent="0.25">
      <c r="A5559" s="156"/>
      <c r="B5559" s="160"/>
      <c r="C5559" s="160"/>
    </row>
    <row r="5560" spans="1:3" x14ac:dyDescent="0.25">
      <c r="A5560" s="156"/>
      <c r="B5560" s="160"/>
      <c r="C5560" s="160"/>
    </row>
    <row r="5561" spans="1:3" x14ac:dyDescent="0.25">
      <c r="A5561" s="156"/>
      <c r="B5561" s="160"/>
      <c r="C5561" s="160"/>
    </row>
    <row r="5562" spans="1:3" x14ac:dyDescent="0.25">
      <c r="A5562" s="156"/>
      <c r="B5562" s="160"/>
      <c r="C5562" s="160"/>
    </row>
    <row r="5563" spans="1:3" x14ac:dyDescent="0.25">
      <c r="A5563" s="156"/>
      <c r="B5563" s="160"/>
      <c r="C5563" s="160"/>
    </row>
    <row r="5564" spans="1:3" x14ac:dyDescent="0.25">
      <c r="A5564" s="156"/>
      <c r="B5564" s="160"/>
      <c r="C5564" s="160"/>
    </row>
    <row r="5565" spans="1:3" x14ac:dyDescent="0.25">
      <c r="A5565" s="156"/>
      <c r="B5565" s="160"/>
      <c r="C5565" s="160"/>
    </row>
    <row r="5566" spans="1:3" x14ac:dyDescent="0.25">
      <c r="A5566" s="156"/>
      <c r="B5566" s="160"/>
      <c r="C5566" s="160"/>
    </row>
    <row r="5567" spans="1:3" x14ac:dyDescent="0.25">
      <c r="A5567" s="156"/>
      <c r="B5567" s="160"/>
      <c r="C5567" s="160"/>
    </row>
    <row r="5568" spans="1:3" x14ac:dyDescent="0.25">
      <c r="A5568" s="156"/>
      <c r="B5568" s="160"/>
      <c r="C5568" s="160"/>
    </row>
    <row r="5569" spans="1:3" x14ac:dyDescent="0.25">
      <c r="A5569" s="156"/>
      <c r="B5569" s="160"/>
      <c r="C5569" s="160"/>
    </row>
    <row r="5570" spans="1:3" x14ac:dyDescent="0.25">
      <c r="A5570" s="156"/>
      <c r="B5570" s="160"/>
      <c r="C5570" s="160"/>
    </row>
    <row r="5571" spans="1:3" x14ac:dyDescent="0.25">
      <c r="A5571" s="156"/>
      <c r="B5571" s="160"/>
      <c r="C5571" s="160"/>
    </row>
    <row r="5572" spans="1:3" x14ac:dyDescent="0.25">
      <c r="A5572" s="156"/>
      <c r="B5572" s="160"/>
      <c r="C5572" s="160"/>
    </row>
    <row r="5573" spans="1:3" x14ac:dyDescent="0.25">
      <c r="A5573" s="156"/>
      <c r="B5573" s="160"/>
      <c r="C5573" s="160"/>
    </row>
    <row r="5574" spans="1:3" x14ac:dyDescent="0.25">
      <c r="A5574" s="156"/>
      <c r="B5574" s="160"/>
      <c r="C5574" s="160"/>
    </row>
    <row r="5575" spans="1:3" x14ac:dyDescent="0.25">
      <c r="A5575" s="156"/>
      <c r="B5575" s="160"/>
      <c r="C5575" s="160"/>
    </row>
    <row r="5576" spans="1:3" x14ac:dyDescent="0.25">
      <c r="A5576" s="156"/>
      <c r="B5576" s="160"/>
      <c r="C5576" s="160"/>
    </row>
    <row r="5577" spans="1:3" x14ac:dyDescent="0.25">
      <c r="A5577" s="156"/>
      <c r="B5577" s="160"/>
      <c r="C5577" s="160"/>
    </row>
    <row r="5578" spans="1:3" x14ac:dyDescent="0.25">
      <c r="A5578" s="156"/>
      <c r="B5578" s="160"/>
      <c r="C5578" s="160"/>
    </row>
    <row r="5579" spans="1:3" x14ac:dyDescent="0.25">
      <c r="A5579" s="156"/>
      <c r="B5579" s="160"/>
      <c r="C5579" s="160"/>
    </row>
    <row r="5580" spans="1:3" x14ac:dyDescent="0.25">
      <c r="A5580" s="156"/>
      <c r="B5580" s="160"/>
      <c r="C5580" s="160"/>
    </row>
    <row r="5581" spans="1:3" x14ac:dyDescent="0.25">
      <c r="A5581" s="156"/>
      <c r="B5581" s="160"/>
      <c r="C5581" s="160"/>
    </row>
    <row r="5582" spans="1:3" x14ac:dyDescent="0.25">
      <c r="A5582" s="156"/>
      <c r="B5582" s="160"/>
      <c r="C5582" s="160"/>
    </row>
    <row r="5583" spans="1:3" x14ac:dyDescent="0.25">
      <c r="A5583" s="156"/>
      <c r="B5583" s="160"/>
      <c r="C5583" s="160"/>
    </row>
    <row r="5584" spans="1:3" x14ac:dyDescent="0.25">
      <c r="A5584" s="156"/>
      <c r="B5584" s="160"/>
      <c r="C5584" s="160"/>
    </row>
    <row r="5585" spans="1:3" x14ac:dyDescent="0.25">
      <c r="A5585" s="156"/>
      <c r="B5585" s="160"/>
      <c r="C5585" s="160"/>
    </row>
    <row r="5586" spans="1:3" x14ac:dyDescent="0.25">
      <c r="A5586" s="156"/>
      <c r="B5586" s="160"/>
      <c r="C5586" s="160"/>
    </row>
    <row r="5587" spans="1:3" x14ac:dyDescent="0.25">
      <c r="A5587" s="156"/>
      <c r="B5587" s="160"/>
      <c r="C5587" s="160"/>
    </row>
    <row r="5588" spans="1:3" x14ac:dyDescent="0.25">
      <c r="A5588" s="156"/>
      <c r="B5588" s="160"/>
      <c r="C5588" s="160"/>
    </row>
    <row r="5589" spans="1:3" x14ac:dyDescent="0.25">
      <c r="A5589" s="156"/>
      <c r="B5589" s="160"/>
      <c r="C5589" s="160"/>
    </row>
    <row r="5590" spans="1:3" x14ac:dyDescent="0.25">
      <c r="A5590" s="156"/>
      <c r="B5590" s="160"/>
      <c r="C5590" s="160"/>
    </row>
    <row r="5591" spans="1:3" x14ac:dyDescent="0.25">
      <c r="A5591" s="156"/>
      <c r="B5591" s="160"/>
      <c r="C5591" s="160"/>
    </row>
    <row r="5592" spans="1:3" x14ac:dyDescent="0.25">
      <c r="A5592" s="156"/>
      <c r="B5592" s="160"/>
      <c r="C5592" s="160"/>
    </row>
    <row r="5593" spans="1:3" x14ac:dyDescent="0.25">
      <c r="A5593" s="156"/>
      <c r="B5593" s="160"/>
      <c r="C5593" s="160"/>
    </row>
    <row r="5594" spans="1:3" x14ac:dyDescent="0.25">
      <c r="A5594" s="156"/>
      <c r="B5594" s="160"/>
      <c r="C5594" s="160"/>
    </row>
    <row r="5595" spans="1:3" x14ac:dyDescent="0.25">
      <c r="A5595" s="156"/>
      <c r="B5595" s="160"/>
      <c r="C5595" s="160"/>
    </row>
    <row r="5596" spans="1:3" x14ac:dyDescent="0.25">
      <c r="A5596" s="156"/>
      <c r="B5596" s="160"/>
      <c r="C5596" s="160"/>
    </row>
    <row r="5597" spans="1:3" x14ac:dyDescent="0.25">
      <c r="A5597" s="156"/>
      <c r="B5597" s="160"/>
      <c r="C5597" s="160"/>
    </row>
    <row r="5598" spans="1:3" x14ac:dyDescent="0.25">
      <c r="A5598" s="156"/>
      <c r="B5598" s="160"/>
      <c r="C5598" s="160"/>
    </row>
    <row r="5599" spans="1:3" x14ac:dyDescent="0.25">
      <c r="A5599" s="156"/>
      <c r="B5599" s="160"/>
      <c r="C5599" s="160"/>
    </row>
    <row r="5600" spans="1:3" x14ac:dyDescent="0.25">
      <c r="A5600" s="156"/>
      <c r="B5600" s="160"/>
      <c r="C5600" s="160"/>
    </row>
    <row r="5601" spans="1:3" x14ac:dyDescent="0.25">
      <c r="A5601" s="156"/>
      <c r="B5601" s="160"/>
      <c r="C5601" s="160"/>
    </row>
    <row r="5602" spans="1:3" x14ac:dyDescent="0.25">
      <c r="A5602" s="156"/>
      <c r="B5602" s="160"/>
      <c r="C5602" s="160"/>
    </row>
    <row r="5603" spans="1:3" x14ac:dyDescent="0.25">
      <c r="A5603" s="156"/>
      <c r="B5603" s="160"/>
      <c r="C5603" s="160"/>
    </row>
    <row r="5604" spans="1:3" x14ac:dyDescent="0.25">
      <c r="A5604" s="156"/>
      <c r="B5604" s="160"/>
      <c r="C5604" s="160"/>
    </row>
    <row r="5605" spans="1:3" x14ac:dyDescent="0.25">
      <c r="A5605" s="156"/>
      <c r="B5605" s="160"/>
      <c r="C5605" s="160"/>
    </row>
    <row r="5606" spans="1:3" x14ac:dyDescent="0.25">
      <c r="A5606" s="156"/>
      <c r="B5606" s="160"/>
      <c r="C5606" s="160"/>
    </row>
    <row r="5607" spans="1:3" x14ac:dyDescent="0.25">
      <c r="A5607" s="156"/>
      <c r="B5607" s="160"/>
      <c r="C5607" s="160"/>
    </row>
    <row r="5608" spans="1:3" x14ac:dyDescent="0.25">
      <c r="A5608" s="156"/>
      <c r="B5608" s="160"/>
      <c r="C5608" s="160"/>
    </row>
    <row r="5609" spans="1:3" x14ac:dyDescent="0.25">
      <c r="A5609" s="156"/>
      <c r="B5609" s="160"/>
      <c r="C5609" s="160"/>
    </row>
    <row r="5610" spans="1:3" x14ac:dyDescent="0.25">
      <c r="A5610" s="156"/>
      <c r="B5610" s="160"/>
      <c r="C5610" s="160"/>
    </row>
    <row r="5611" spans="1:3" x14ac:dyDescent="0.25">
      <c r="A5611" s="156"/>
      <c r="B5611" s="160"/>
      <c r="C5611" s="160"/>
    </row>
    <row r="5612" spans="1:3" x14ac:dyDescent="0.25">
      <c r="A5612" s="156"/>
      <c r="B5612" s="160"/>
      <c r="C5612" s="160"/>
    </row>
    <row r="5613" spans="1:3" x14ac:dyDescent="0.25">
      <c r="A5613" s="156"/>
      <c r="B5613" s="160"/>
      <c r="C5613" s="160"/>
    </row>
    <row r="5614" spans="1:3" x14ac:dyDescent="0.25">
      <c r="A5614" s="156"/>
      <c r="B5614" s="160"/>
      <c r="C5614" s="160"/>
    </row>
    <row r="5615" spans="1:3" x14ac:dyDescent="0.25">
      <c r="A5615" s="156"/>
      <c r="B5615" s="160"/>
      <c r="C5615" s="160"/>
    </row>
    <row r="5616" spans="1:3" x14ac:dyDescent="0.25">
      <c r="A5616" s="156"/>
      <c r="B5616" s="160"/>
      <c r="C5616" s="160"/>
    </row>
    <row r="5617" spans="1:3" x14ac:dyDescent="0.25">
      <c r="A5617" s="156"/>
      <c r="B5617" s="160"/>
      <c r="C5617" s="160"/>
    </row>
    <row r="5618" spans="1:3" x14ac:dyDescent="0.25">
      <c r="A5618" s="156"/>
      <c r="B5618" s="160"/>
      <c r="C5618" s="160"/>
    </row>
    <row r="5619" spans="1:3" x14ac:dyDescent="0.25">
      <c r="A5619" s="156"/>
      <c r="B5619" s="160"/>
      <c r="C5619" s="160"/>
    </row>
    <row r="5620" spans="1:3" x14ac:dyDescent="0.25">
      <c r="A5620" s="156"/>
      <c r="B5620" s="160"/>
      <c r="C5620" s="160"/>
    </row>
    <row r="5621" spans="1:3" x14ac:dyDescent="0.25">
      <c r="A5621" s="156"/>
      <c r="B5621" s="160"/>
      <c r="C5621" s="160"/>
    </row>
    <row r="5622" spans="1:3" x14ac:dyDescent="0.25">
      <c r="A5622" s="156"/>
      <c r="B5622" s="160"/>
      <c r="C5622" s="160"/>
    </row>
    <row r="5623" spans="1:3" x14ac:dyDescent="0.25">
      <c r="A5623" s="156"/>
      <c r="B5623" s="160"/>
      <c r="C5623" s="160"/>
    </row>
    <row r="5624" spans="1:3" x14ac:dyDescent="0.25">
      <c r="A5624" s="156"/>
      <c r="B5624" s="160"/>
      <c r="C5624" s="160"/>
    </row>
    <row r="5625" spans="1:3" x14ac:dyDescent="0.25">
      <c r="A5625" s="156"/>
      <c r="B5625" s="160"/>
      <c r="C5625" s="160"/>
    </row>
    <row r="5626" spans="1:3" x14ac:dyDescent="0.25">
      <c r="A5626" s="156"/>
      <c r="B5626" s="160"/>
      <c r="C5626" s="160"/>
    </row>
    <row r="5627" spans="1:3" x14ac:dyDescent="0.25">
      <c r="A5627" s="156"/>
      <c r="B5627" s="160"/>
      <c r="C5627" s="160"/>
    </row>
    <row r="5628" spans="1:3" x14ac:dyDescent="0.25">
      <c r="A5628" s="156"/>
      <c r="B5628" s="160"/>
      <c r="C5628" s="160"/>
    </row>
    <row r="5629" spans="1:3" x14ac:dyDescent="0.25">
      <c r="A5629" s="156"/>
      <c r="B5629" s="160"/>
      <c r="C5629" s="160"/>
    </row>
    <row r="5630" spans="1:3" x14ac:dyDescent="0.25">
      <c r="A5630" s="156"/>
      <c r="B5630" s="160"/>
      <c r="C5630" s="160"/>
    </row>
    <row r="5631" spans="1:3" x14ac:dyDescent="0.25">
      <c r="A5631" s="156"/>
      <c r="B5631" s="160"/>
      <c r="C5631" s="160"/>
    </row>
    <row r="5632" spans="1:3" x14ac:dyDescent="0.25">
      <c r="A5632" s="156"/>
      <c r="B5632" s="160"/>
      <c r="C5632" s="160"/>
    </row>
    <row r="5633" spans="1:3" x14ac:dyDescent="0.25">
      <c r="A5633" s="156"/>
      <c r="B5633" s="160"/>
      <c r="C5633" s="160"/>
    </row>
    <row r="5634" spans="1:3" x14ac:dyDescent="0.25">
      <c r="A5634" s="156"/>
      <c r="B5634" s="160"/>
      <c r="C5634" s="160"/>
    </row>
    <row r="5635" spans="1:3" x14ac:dyDescent="0.25">
      <c r="A5635" s="156"/>
      <c r="B5635" s="160"/>
      <c r="C5635" s="160"/>
    </row>
    <row r="5636" spans="1:3" x14ac:dyDescent="0.25">
      <c r="A5636" s="156"/>
      <c r="B5636" s="160"/>
      <c r="C5636" s="160"/>
    </row>
    <row r="5637" spans="1:3" x14ac:dyDescent="0.25">
      <c r="A5637" s="156"/>
      <c r="B5637" s="160"/>
      <c r="C5637" s="160"/>
    </row>
    <row r="5638" spans="1:3" x14ac:dyDescent="0.25">
      <c r="A5638" s="156"/>
      <c r="B5638" s="160"/>
      <c r="C5638" s="160"/>
    </row>
    <row r="5639" spans="1:3" x14ac:dyDescent="0.25">
      <c r="A5639" s="156"/>
      <c r="B5639" s="160"/>
      <c r="C5639" s="160"/>
    </row>
    <row r="5640" spans="1:3" x14ac:dyDescent="0.25">
      <c r="A5640" s="156"/>
      <c r="B5640" s="160"/>
      <c r="C5640" s="160"/>
    </row>
    <row r="5641" spans="1:3" x14ac:dyDescent="0.25">
      <c r="A5641" s="156"/>
      <c r="B5641" s="160"/>
      <c r="C5641" s="160"/>
    </row>
    <row r="5642" spans="1:3" x14ac:dyDescent="0.25">
      <c r="A5642" s="156"/>
      <c r="B5642" s="160"/>
      <c r="C5642" s="160"/>
    </row>
    <row r="5643" spans="1:3" x14ac:dyDescent="0.25">
      <c r="A5643" s="156"/>
      <c r="B5643" s="160"/>
      <c r="C5643" s="160"/>
    </row>
    <row r="5644" spans="1:3" x14ac:dyDescent="0.25">
      <c r="A5644" s="156"/>
      <c r="B5644" s="160"/>
      <c r="C5644" s="160"/>
    </row>
    <row r="5645" spans="1:3" x14ac:dyDescent="0.25">
      <c r="A5645" s="156"/>
      <c r="B5645" s="160"/>
      <c r="C5645" s="160"/>
    </row>
    <row r="5646" spans="1:3" x14ac:dyDescent="0.25">
      <c r="A5646" s="156"/>
      <c r="B5646" s="160"/>
      <c r="C5646" s="160"/>
    </row>
    <row r="5647" spans="1:3" x14ac:dyDescent="0.25">
      <c r="A5647" s="156"/>
      <c r="B5647" s="160"/>
      <c r="C5647" s="160"/>
    </row>
    <row r="5648" spans="1:3" x14ac:dyDescent="0.25">
      <c r="A5648" s="156"/>
      <c r="B5648" s="160"/>
      <c r="C5648" s="160"/>
    </row>
    <row r="5649" spans="1:3" x14ac:dyDescent="0.25">
      <c r="A5649" s="156"/>
      <c r="B5649" s="160"/>
      <c r="C5649" s="160"/>
    </row>
    <row r="5650" spans="1:3" x14ac:dyDescent="0.25">
      <c r="A5650" s="156"/>
      <c r="B5650" s="160"/>
      <c r="C5650" s="160"/>
    </row>
    <row r="5651" spans="1:3" x14ac:dyDescent="0.25">
      <c r="A5651" s="156"/>
      <c r="B5651" s="160"/>
      <c r="C5651" s="160"/>
    </row>
    <row r="5652" spans="1:3" x14ac:dyDescent="0.25">
      <c r="A5652" s="156"/>
      <c r="B5652" s="160"/>
      <c r="C5652" s="160"/>
    </row>
    <row r="5653" spans="1:3" x14ac:dyDescent="0.25">
      <c r="A5653" s="156"/>
      <c r="B5653" s="160"/>
      <c r="C5653" s="160"/>
    </row>
    <row r="5654" spans="1:3" x14ac:dyDescent="0.25">
      <c r="A5654" s="156"/>
      <c r="B5654" s="160"/>
      <c r="C5654" s="160"/>
    </row>
    <row r="5655" spans="1:3" x14ac:dyDescent="0.25">
      <c r="A5655" s="156"/>
      <c r="B5655" s="160"/>
      <c r="C5655" s="160"/>
    </row>
    <row r="5656" spans="1:3" x14ac:dyDescent="0.25">
      <c r="A5656" s="156"/>
      <c r="B5656" s="160"/>
      <c r="C5656" s="160"/>
    </row>
    <row r="5657" spans="1:3" x14ac:dyDescent="0.25">
      <c r="A5657" s="156"/>
      <c r="B5657" s="160"/>
      <c r="C5657" s="160"/>
    </row>
    <row r="5658" spans="1:3" x14ac:dyDescent="0.25">
      <c r="A5658" s="156"/>
      <c r="B5658" s="160"/>
      <c r="C5658" s="160"/>
    </row>
    <row r="5659" spans="1:3" x14ac:dyDescent="0.25">
      <c r="A5659" s="156"/>
      <c r="B5659" s="160"/>
      <c r="C5659" s="160"/>
    </row>
    <row r="5660" spans="1:3" x14ac:dyDescent="0.25">
      <c r="A5660" s="156"/>
      <c r="B5660" s="160"/>
      <c r="C5660" s="160"/>
    </row>
    <row r="5661" spans="1:3" x14ac:dyDescent="0.25">
      <c r="A5661" s="156"/>
      <c r="B5661" s="160"/>
      <c r="C5661" s="160"/>
    </row>
    <row r="5662" spans="1:3" x14ac:dyDescent="0.25">
      <c r="A5662" s="156"/>
      <c r="B5662" s="160"/>
      <c r="C5662" s="160"/>
    </row>
    <row r="5663" spans="1:3" x14ac:dyDescent="0.25">
      <c r="A5663" s="156"/>
      <c r="B5663" s="160"/>
      <c r="C5663" s="160"/>
    </row>
    <row r="5664" spans="1:3" x14ac:dyDescent="0.25">
      <c r="A5664" s="156"/>
      <c r="B5664" s="160"/>
      <c r="C5664" s="160"/>
    </row>
    <row r="5665" spans="1:3" x14ac:dyDescent="0.25">
      <c r="A5665" s="156"/>
      <c r="B5665" s="160"/>
      <c r="C5665" s="160"/>
    </row>
    <row r="5666" spans="1:3" x14ac:dyDescent="0.25">
      <c r="A5666" s="156"/>
      <c r="B5666" s="160"/>
      <c r="C5666" s="160"/>
    </row>
    <row r="5667" spans="1:3" x14ac:dyDescent="0.25">
      <c r="A5667" s="156"/>
      <c r="B5667" s="160"/>
      <c r="C5667" s="160"/>
    </row>
    <row r="5668" spans="1:3" x14ac:dyDescent="0.25">
      <c r="A5668" s="156"/>
      <c r="B5668" s="160"/>
      <c r="C5668" s="160"/>
    </row>
    <row r="5669" spans="1:3" x14ac:dyDescent="0.25">
      <c r="A5669" s="156"/>
      <c r="B5669" s="160"/>
      <c r="C5669" s="160"/>
    </row>
    <row r="5670" spans="1:3" x14ac:dyDescent="0.25">
      <c r="A5670" s="156"/>
      <c r="B5670" s="160"/>
      <c r="C5670" s="160"/>
    </row>
    <row r="5671" spans="1:3" x14ac:dyDescent="0.25">
      <c r="A5671" s="156"/>
      <c r="B5671" s="160"/>
      <c r="C5671" s="160"/>
    </row>
    <row r="5672" spans="1:3" x14ac:dyDescent="0.25">
      <c r="A5672" s="156"/>
      <c r="B5672" s="160"/>
      <c r="C5672" s="160"/>
    </row>
    <row r="5673" spans="1:3" x14ac:dyDescent="0.25">
      <c r="A5673" s="156"/>
      <c r="B5673" s="160"/>
      <c r="C5673" s="160"/>
    </row>
    <row r="5674" spans="1:3" x14ac:dyDescent="0.25">
      <c r="A5674" s="156"/>
      <c r="B5674" s="160"/>
      <c r="C5674" s="160"/>
    </row>
    <row r="5675" spans="1:3" x14ac:dyDescent="0.25">
      <c r="A5675" s="156"/>
      <c r="B5675" s="160"/>
      <c r="C5675" s="160"/>
    </row>
    <row r="5676" spans="1:3" x14ac:dyDescent="0.25">
      <c r="A5676" s="156"/>
      <c r="B5676" s="160"/>
      <c r="C5676" s="160"/>
    </row>
    <row r="5677" spans="1:3" x14ac:dyDescent="0.25">
      <c r="A5677" s="156"/>
      <c r="B5677" s="160"/>
      <c r="C5677" s="160"/>
    </row>
    <row r="5678" spans="1:3" x14ac:dyDescent="0.25">
      <c r="A5678" s="156"/>
      <c r="B5678" s="160"/>
      <c r="C5678" s="160"/>
    </row>
    <row r="5679" spans="1:3" x14ac:dyDescent="0.25">
      <c r="A5679" s="156"/>
      <c r="B5679" s="160"/>
      <c r="C5679" s="160"/>
    </row>
    <row r="5680" spans="1:3" x14ac:dyDescent="0.25">
      <c r="A5680" s="156"/>
      <c r="B5680" s="160"/>
      <c r="C5680" s="160"/>
    </row>
    <row r="5681" spans="1:3" x14ac:dyDescent="0.25">
      <c r="A5681" s="156"/>
      <c r="B5681" s="160"/>
      <c r="C5681" s="160"/>
    </row>
    <row r="5682" spans="1:3" x14ac:dyDescent="0.25">
      <c r="A5682" s="156"/>
      <c r="B5682" s="160"/>
      <c r="C5682" s="160"/>
    </row>
    <row r="5683" spans="1:3" x14ac:dyDescent="0.25">
      <c r="A5683" s="156"/>
      <c r="B5683" s="160"/>
      <c r="C5683" s="160"/>
    </row>
    <row r="5684" spans="1:3" x14ac:dyDescent="0.25">
      <c r="A5684" s="156"/>
      <c r="B5684" s="160"/>
      <c r="C5684" s="160"/>
    </row>
    <row r="5685" spans="1:3" x14ac:dyDescent="0.25">
      <c r="A5685" s="156"/>
      <c r="B5685" s="160"/>
      <c r="C5685" s="160"/>
    </row>
    <row r="5686" spans="1:3" x14ac:dyDescent="0.25">
      <c r="A5686" s="156"/>
      <c r="B5686" s="160"/>
      <c r="C5686" s="160"/>
    </row>
    <row r="5687" spans="1:3" x14ac:dyDescent="0.25">
      <c r="A5687" s="156"/>
      <c r="B5687" s="160"/>
      <c r="C5687" s="160"/>
    </row>
    <row r="5688" spans="1:3" x14ac:dyDescent="0.25">
      <c r="A5688" s="156"/>
      <c r="B5688" s="160"/>
      <c r="C5688" s="160"/>
    </row>
    <row r="5689" spans="1:3" x14ac:dyDescent="0.25">
      <c r="A5689" s="156"/>
      <c r="B5689" s="160"/>
      <c r="C5689" s="160"/>
    </row>
    <row r="5690" spans="1:3" x14ac:dyDescent="0.25">
      <c r="A5690" s="156"/>
      <c r="B5690" s="160"/>
      <c r="C5690" s="160"/>
    </row>
    <row r="5691" spans="1:3" x14ac:dyDescent="0.25">
      <c r="A5691" s="156"/>
      <c r="B5691" s="160"/>
      <c r="C5691" s="160"/>
    </row>
    <row r="5692" spans="1:3" x14ac:dyDescent="0.25">
      <c r="A5692" s="156"/>
      <c r="B5692" s="160"/>
      <c r="C5692" s="160"/>
    </row>
    <row r="5693" spans="1:3" x14ac:dyDescent="0.25">
      <c r="A5693" s="156"/>
      <c r="B5693" s="160"/>
      <c r="C5693" s="160"/>
    </row>
    <row r="5694" spans="1:3" x14ac:dyDescent="0.25">
      <c r="A5694" s="156"/>
      <c r="B5694" s="160"/>
      <c r="C5694" s="160"/>
    </row>
    <row r="5695" spans="1:3" x14ac:dyDescent="0.25">
      <c r="A5695" s="156"/>
      <c r="B5695" s="160"/>
      <c r="C5695" s="160"/>
    </row>
    <row r="5696" spans="1:3" x14ac:dyDescent="0.25">
      <c r="A5696" s="156"/>
      <c r="B5696" s="160"/>
      <c r="C5696" s="160"/>
    </row>
    <row r="5697" spans="1:3" x14ac:dyDescent="0.25">
      <c r="A5697" s="156"/>
      <c r="B5697" s="160"/>
      <c r="C5697" s="160"/>
    </row>
    <row r="5698" spans="1:3" x14ac:dyDescent="0.25">
      <c r="A5698" s="156"/>
      <c r="B5698" s="160"/>
      <c r="C5698" s="160"/>
    </row>
    <row r="5699" spans="1:3" x14ac:dyDescent="0.25">
      <c r="A5699" s="156"/>
      <c r="B5699" s="160"/>
      <c r="C5699" s="160"/>
    </row>
    <row r="5700" spans="1:3" x14ac:dyDescent="0.25">
      <c r="A5700" s="156"/>
      <c r="B5700" s="160"/>
      <c r="C5700" s="160"/>
    </row>
    <row r="5701" spans="1:3" x14ac:dyDescent="0.25">
      <c r="A5701" s="156"/>
      <c r="B5701" s="160"/>
      <c r="C5701" s="160"/>
    </row>
    <row r="5702" spans="1:3" x14ac:dyDescent="0.25">
      <c r="A5702" s="156"/>
      <c r="B5702" s="160"/>
      <c r="C5702" s="160"/>
    </row>
    <row r="5703" spans="1:3" x14ac:dyDescent="0.25">
      <c r="A5703" s="156"/>
      <c r="B5703" s="160"/>
      <c r="C5703" s="160"/>
    </row>
    <row r="5704" spans="1:3" x14ac:dyDescent="0.25">
      <c r="A5704" s="156"/>
      <c r="B5704" s="160"/>
      <c r="C5704" s="160"/>
    </row>
    <row r="5705" spans="1:3" x14ac:dyDescent="0.25">
      <c r="A5705" s="156"/>
      <c r="B5705" s="160"/>
      <c r="C5705" s="160"/>
    </row>
    <row r="5706" spans="1:3" x14ac:dyDescent="0.25">
      <c r="A5706" s="156"/>
      <c r="B5706" s="160"/>
      <c r="C5706" s="160"/>
    </row>
    <row r="5707" spans="1:3" x14ac:dyDescent="0.25">
      <c r="A5707" s="156"/>
      <c r="B5707" s="160"/>
      <c r="C5707" s="160"/>
    </row>
    <row r="5708" spans="1:3" x14ac:dyDescent="0.25">
      <c r="A5708" s="156"/>
      <c r="B5708" s="160"/>
      <c r="C5708" s="160"/>
    </row>
    <row r="5709" spans="1:3" x14ac:dyDescent="0.25">
      <c r="A5709" s="156"/>
      <c r="B5709" s="160"/>
      <c r="C5709" s="160"/>
    </row>
    <row r="5710" spans="1:3" x14ac:dyDescent="0.25">
      <c r="A5710" s="156"/>
      <c r="B5710" s="160"/>
      <c r="C5710" s="160"/>
    </row>
    <row r="5711" spans="1:3" x14ac:dyDescent="0.25">
      <c r="A5711" s="156"/>
      <c r="B5711" s="160"/>
      <c r="C5711" s="160"/>
    </row>
    <row r="5712" spans="1:3" x14ac:dyDescent="0.25">
      <c r="A5712" s="156"/>
      <c r="B5712" s="160"/>
      <c r="C5712" s="160"/>
    </row>
    <row r="5713" spans="1:3" x14ac:dyDescent="0.25">
      <c r="A5713" s="156"/>
      <c r="B5713" s="160"/>
      <c r="C5713" s="160"/>
    </row>
    <row r="5714" spans="1:3" x14ac:dyDescent="0.25">
      <c r="A5714" s="156"/>
      <c r="B5714" s="160"/>
      <c r="C5714" s="160"/>
    </row>
    <row r="5715" spans="1:3" x14ac:dyDescent="0.25">
      <c r="A5715" s="156"/>
      <c r="B5715" s="160"/>
      <c r="C5715" s="160"/>
    </row>
    <row r="5716" spans="1:3" x14ac:dyDescent="0.25">
      <c r="A5716" s="156"/>
      <c r="B5716" s="160"/>
      <c r="C5716" s="160"/>
    </row>
    <row r="5717" spans="1:3" x14ac:dyDescent="0.25">
      <c r="A5717" s="156"/>
      <c r="B5717" s="160"/>
      <c r="C5717" s="160"/>
    </row>
    <row r="5718" spans="1:3" x14ac:dyDescent="0.25">
      <c r="A5718" s="156"/>
      <c r="B5718" s="160"/>
      <c r="C5718" s="160"/>
    </row>
    <row r="5719" spans="1:3" x14ac:dyDescent="0.25">
      <c r="A5719" s="156"/>
      <c r="B5719" s="160"/>
      <c r="C5719" s="160"/>
    </row>
    <row r="5720" spans="1:3" x14ac:dyDescent="0.25">
      <c r="A5720" s="156"/>
      <c r="B5720" s="160"/>
      <c r="C5720" s="160"/>
    </row>
    <row r="5721" spans="1:3" x14ac:dyDescent="0.25">
      <c r="A5721" s="156"/>
      <c r="B5721" s="160"/>
      <c r="C5721" s="160"/>
    </row>
    <row r="5722" spans="1:3" x14ac:dyDescent="0.25">
      <c r="A5722" s="156"/>
      <c r="B5722" s="160"/>
      <c r="C5722" s="160"/>
    </row>
    <row r="5723" spans="1:3" x14ac:dyDescent="0.25">
      <c r="A5723" s="156"/>
      <c r="B5723" s="160"/>
      <c r="C5723" s="160"/>
    </row>
    <row r="5724" spans="1:3" x14ac:dyDescent="0.25">
      <c r="A5724" s="156"/>
      <c r="B5724" s="160"/>
      <c r="C5724" s="160"/>
    </row>
    <row r="5725" spans="1:3" x14ac:dyDescent="0.25">
      <c r="A5725" s="156"/>
      <c r="B5725" s="160"/>
      <c r="C5725" s="160"/>
    </row>
    <row r="5726" spans="1:3" x14ac:dyDescent="0.25">
      <c r="A5726" s="156"/>
      <c r="B5726" s="160"/>
      <c r="C5726" s="160"/>
    </row>
    <row r="5727" spans="1:3" x14ac:dyDescent="0.25">
      <c r="A5727" s="156"/>
      <c r="B5727" s="160"/>
      <c r="C5727" s="160"/>
    </row>
    <row r="5728" spans="1:3" x14ac:dyDescent="0.25">
      <c r="A5728" s="156"/>
      <c r="B5728" s="160"/>
      <c r="C5728" s="160"/>
    </row>
    <row r="5729" spans="1:3" x14ac:dyDescent="0.25">
      <c r="A5729" s="156"/>
      <c r="B5729" s="160"/>
      <c r="C5729" s="160"/>
    </row>
    <row r="5730" spans="1:3" x14ac:dyDescent="0.25">
      <c r="A5730" s="156"/>
      <c r="B5730" s="160"/>
      <c r="C5730" s="160"/>
    </row>
    <row r="5731" spans="1:3" x14ac:dyDescent="0.25">
      <c r="A5731" s="156"/>
      <c r="B5731" s="160"/>
      <c r="C5731" s="160"/>
    </row>
    <row r="5732" spans="1:3" x14ac:dyDescent="0.25">
      <c r="A5732" s="156"/>
      <c r="B5732" s="160"/>
      <c r="C5732" s="160"/>
    </row>
    <row r="5733" spans="1:3" x14ac:dyDescent="0.25">
      <c r="A5733" s="156"/>
      <c r="B5733" s="160"/>
      <c r="C5733" s="160"/>
    </row>
    <row r="5734" spans="1:3" x14ac:dyDescent="0.25">
      <c r="A5734" s="156"/>
      <c r="B5734" s="160"/>
      <c r="C5734" s="160"/>
    </row>
    <row r="5735" spans="1:3" x14ac:dyDescent="0.25">
      <c r="A5735" s="156"/>
      <c r="B5735" s="160"/>
      <c r="C5735" s="160"/>
    </row>
    <row r="5736" spans="1:3" x14ac:dyDescent="0.25">
      <c r="A5736" s="156"/>
      <c r="B5736" s="160"/>
      <c r="C5736" s="160"/>
    </row>
    <row r="5737" spans="1:3" x14ac:dyDescent="0.25">
      <c r="A5737" s="156"/>
      <c r="B5737" s="160"/>
      <c r="C5737" s="160"/>
    </row>
    <row r="5738" spans="1:3" x14ac:dyDescent="0.25">
      <c r="A5738" s="156"/>
      <c r="B5738" s="160"/>
      <c r="C5738" s="160"/>
    </row>
    <row r="5739" spans="1:3" x14ac:dyDescent="0.25">
      <c r="A5739" s="156"/>
      <c r="B5739" s="160"/>
      <c r="C5739" s="160"/>
    </row>
    <row r="5740" spans="1:3" x14ac:dyDescent="0.25">
      <c r="A5740" s="156"/>
      <c r="B5740" s="160"/>
      <c r="C5740" s="160"/>
    </row>
    <row r="5741" spans="1:3" x14ac:dyDescent="0.25">
      <c r="A5741" s="156"/>
      <c r="B5741" s="160"/>
      <c r="C5741" s="160"/>
    </row>
    <row r="5742" spans="1:3" x14ac:dyDescent="0.25">
      <c r="A5742" s="156"/>
      <c r="B5742" s="160"/>
      <c r="C5742" s="160"/>
    </row>
    <row r="5743" spans="1:3" x14ac:dyDescent="0.25">
      <c r="A5743" s="156"/>
      <c r="B5743" s="160"/>
      <c r="C5743" s="160"/>
    </row>
    <row r="5744" spans="1:3" x14ac:dyDescent="0.25">
      <c r="A5744" s="156"/>
      <c r="B5744" s="160"/>
      <c r="C5744" s="160"/>
    </row>
    <row r="5745" spans="1:3" x14ac:dyDescent="0.25">
      <c r="A5745" s="156"/>
      <c r="B5745" s="160"/>
      <c r="C5745" s="160"/>
    </row>
    <row r="5746" spans="1:3" x14ac:dyDescent="0.25">
      <c r="A5746" s="156"/>
      <c r="B5746" s="160"/>
      <c r="C5746" s="160"/>
    </row>
    <row r="5747" spans="1:3" x14ac:dyDescent="0.25">
      <c r="A5747" s="156"/>
      <c r="B5747" s="160"/>
      <c r="C5747" s="160"/>
    </row>
    <row r="5748" spans="1:3" x14ac:dyDescent="0.25">
      <c r="A5748" s="156"/>
      <c r="B5748" s="160"/>
      <c r="C5748" s="160"/>
    </row>
    <row r="5749" spans="1:3" x14ac:dyDescent="0.25">
      <c r="A5749" s="156"/>
      <c r="B5749" s="160"/>
      <c r="C5749" s="160"/>
    </row>
    <row r="5750" spans="1:3" x14ac:dyDescent="0.25">
      <c r="A5750" s="156"/>
      <c r="B5750" s="160"/>
      <c r="C5750" s="160"/>
    </row>
    <row r="5751" spans="1:3" x14ac:dyDescent="0.25">
      <c r="A5751" s="156"/>
      <c r="B5751" s="160"/>
      <c r="C5751" s="160"/>
    </row>
    <row r="5752" spans="1:3" x14ac:dyDescent="0.25">
      <c r="A5752" s="156"/>
      <c r="B5752" s="160"/>
      <c r="C5752" s="160"/>
    </row>
    <row r="5753" spans="1:3" x14ac:dyDescent="0.25">
      <c r="A5753" s="156"/>
      <c r="B5753" s="160"/>
      <c r="C5753" s="160"/>
    </row>
    <row r="5754" spans="1:3" x14ac:dyDescent="0.25">
      <c r="A5754" s="156"/>
      <c r="B5754" s="160"/>
      <c r="C5754" s="160"/>
    </row>
    <row r="5755" spans="1:3" x14ac:dyDescent="0.25">
      <c r="A5755" s="156"/>
      <c r="B5755" s="160"/>
      <c r="C5755" s="160"/>
    </row>
    <row r="5756" spans="1:3" x14ac:dyDescent="0.25">
      <c r="A5756" s="156"/>
      <c r="B5756" s="160"/>
      <c r="C5756" s="160"/>
    </row>
    <row r="5757" spans="1:3" x14ac:dyDescent="0.25">
      <c r="A5757" s="156"/>
      <c r="B5757" s="160"/>
      <c r="C5757" s="160"/>
    </row>
    <row r="5758" spans="1:3" x14ac:dyDescent="0.25">
      <c r="A5758" s="156"/>
      <c r="B5758" s="160"/>
      <c r="C5758" s="160"/>
    </row>
    <row r="5759" spans="1:3" x14ac:dyDescent="0.25">
      <c r="A5759" s="156"/>
      <c r="B5759" s="160"/>
      <c r="C5759" s="160"/>
    </row>
    <row r="5760" spans="1:3" x14ac:dyDescent="0.25">
      <c r="A5760" s="156"/>
      <c r="B5760" s="160"/>
      <c r="C5760" s="160"/>
    </row>
    <row r="5761" spans="1:3" x14ac:dyDescent="0.25">
      <c r="A5761" s="156"/>
      <c r="B5761" s="160"/>
      <c r="C5761" s="160"/>
    </row>
    <row r="5762" spans="1:3" x14ac:dyDescent="0.25">
      <c r="A5762" s="156"/>
      <c r="B5762" s="160"/>
      <c r="C5762" s="160"/>
    </row>
    <row r="5763" spans="1:3" x14ac:dyDescent="0.25">
      <c r="A5763" s="156"/>
      <c r="B5763" s="160"/>
      <c r="C5763" s="160"/>
    </row>
    <row r="5764" spans="1:3" x14ac:dyDescent="0.25">
      <c r="A5764" s="156"/>
      <c r="B5764" s="160"/>
      <c r="C5764" s="160"/>
    </row>
    <row r="5765" spans="1:3" x14ac:dyDescent="0.25">
      <c r="A5765" s="156"/>
      <c r="B5765" s="160"/>
      <c r="C5765" s="160"/>
    </row>
    <row r="5766" spans="1:3" x14ac:dyDescent="0.25">
      <c r="A5766" s="156"/>
      <c r="B5766" s="160"/>
      <c r="C5766" s="160"/>
    </row>
    <row r="5767" spans="1:3" x14ac:dyDescent="0.25">
      <c r="A5767" s="156"/>
      <c r="B5767" s="160"/>
      <c r="C5767" s="160"/>
    </row>
    <row r="5768" spans="1:3" x14ac:dyDescent="0.25">
      <c r="A5768" s="156"/>
      <c r="B5768" s="160"/>
      <c r="C5768" s="160"/>
    </row>
    <row r="5769" spans="1:3" x14ac:dyDescent="0.25">
      <c r="A5769" s="156"/>
      <c r="B5769" s="160"/>
      <c r="C5769" s="160"/>
    </row>
    <row r="5770" spans="1:3" x14ac:dyDescent="0.25">
      <c r="A5770" s="156"/>
      <c r="B5770" s="160"/>
      <c r="C5770" s="160"/>
    </row>
    <row r="5771" spans="1:3" x14ac:dyDescent="0.25">
      <c r="A5771" s="156"/>
      <c r="B5771" s="160"/>
      <c r="C5771" s="160"/>
    </row>
    <row r="5772" spans="1:3" x14ac:dyDescent="0.25">
      <c r="A5772" s="156"/>
      <c r="B5772" s="160"/>
      <c r="C5772" s="160"/>
    </row>
    <row r="5773" spans="1:3" x14ac:dyDescent="0.25">
      <c r="A5773" s="156"/>
      <c r="B5773" s="160"/>
      <c r="C5773" s="160"/>
    </row>
    <row r="5774" spans="1:3" x14ac:dyDescent="0.25">
      <c r="A5774" s="156"/>
      <c r="B5774" s="160"/>
      <c r="C5774" s="160"/>
    </row>
    <row r="5775" spans="1:3" x14ac:dyDescent="0.25">
      <c r="A5775" s="156"/>
      <c r="B5775" s="160"/>
      <c r="C5775" s="160"/>
    </row>
    <row r="5776" spans="1:3" x14ac:dyDescent="0.25">
      <c r="A5776" s="156"/>
      <c r="B5776" s="160"/>
      <c r="C5776" s="160"/>
    </row>
    <row r="5777" spans="1:3" x14ac:dyDescent="0.25">
      <c r="A5777" s="156"/>
      <c r="B5777" s="160"/>
      <c r="C5777" s="160"/>
    </row>
    <row r="5778" spans="1:3" x14ac:dyDescent="0.25">
      <c r="A5778" s="156"/>
      <c r="B5778" s="160"/>
      <c r="C5778" s="160"/>
    </row>
    <row r="5779" spans="1:3" x14ac:dyDescent="0.25">
      <c r="A5779" s="156"/>
      <c r="B5779" s="160"/>
      <c r="C5779" s="160"/>
    </row>
    <row r="5780" spans="1:3" x14ac:dyDescent="0.25">
      <c r="A5780" s="156"/>
      <c r="B5780" s="160"/>
      <c r="C5780" s="160"/>
    </row>
    <row r="5781" spans="1:3" x14ac:dyDescent="0.25">
      <c r="A5781" s="156"/>
      <c r="B5781" s="160"/>
      <c r="C5781" s="160"/>
    </row>
    <row r="5782" spans="1:3" x14ac:dyDescent="0.25">
      <c r="A5782" s="156"/>
      <c r="B5782" s="160"/>
      <c r="C5782" s="160"/>
    </row>
    <row r="5783" spans="1:3" x14ac:dyDescent="0.25">
      <c r="A5783" s="156"/>
      <c r="B5783" s="160"/>
      <c r="C5783" s="160"/>
    </row>
    <row r="5784" spans="1:3" x14ac:dyDescent="0.25">
      <c r="A5784" s="156"/>
      <c r="B5784" s="160"/>
      <c r="C5784" s="160"/>
    </row>
    <row r="5785" spans="1:3" x14ac:dyDescent="0.25">
      <c r="A5785" s="156"/>
      <c r="B5785" s="160"/>
      <c r="C5785" s="160"/>
    </row>
    <row r="5786" spans="1:3" x14ac:dyDescent="0.25">
      <c r="A5786" s="156"/>
      <c r="B5786" s="160"/>
      <c r="C5786" s="160"/>
    </row>
    <row r="5787" spans="1:3" x14ac:dyDescent="0.25">
      <c r="A5787" s="156"/>
      <c r="B5787" s="160"/>
      <c r="C5787" s="160"/>
    </row>
    <row r="5788" spans="1:3" x14ac:dyDescent="0.25">
      <c r="A5788" s="156"/>
      <c r="B5788" s="160"/>
      <c r="C5788" s="160"/>
    </row>
    <row r="5789" spans="1:3" x14ac:dyDescent="0.25">
      <c r="A5789" s="156"/>
      <c r="B5789" s="160"/>
      <c r="C5789" s="160"/>
    </row>
    <row r="5790" spans="1:3" x14ac:dyDescent="0.25">
      <c r="A5790" s="156"/>
      <c r="B5790" s="160"/>
      <c r="C5790" s="160"/>
    </row>
    <row r="5791" spans="1:3" x14ac:dyDescent="0.25">
      <c r="A5791" s="156"/>
      <c r="B5791" s="160"/>
      <c r="C5791" s="160"/>
    </row>
    <row r="5792" spans="1:3" x14ac:dyDescent="0.25">
      <c r="A5792" s="156"/>
      <c r="B5792" s="160"/>
      <c r="C5792" s="160"/>
    </row>
    <row r="5793" spans="1:3" x14ac:dyDescent="0.25">
      <c r="A5793" s="156"/>
      <c r="B5793" s="160"/>
      <c r="C5793" s="160"/>
    </row>
    <row r="5794" spans="1:3" x14ac:dyDescent="0.25">
      <c r="A5794" s="156"/>
      <c r="B5794" s="160"/>
      <c r="C5794" s="160"/>
    </row>
    <row r="5795" spans="1:3" x14ac:dyDescent="0.25">
      <c r="A5795" s="156"/>
      <c r="B5795" s="160"/>
      <c r="C5795" s="160"/>
    </row>
    <row r="5796" spans="1:3" x14ac:dyDescent="0.25">
      <c r="A5796" s="156"/>
      <c r="B5796" s="160"/>
      <c r="C5796" s="160"/>
    </row>
    <row r="5797" spans="1:3" x14ac:dyDescent="0.25">
      <c r="A5797" s="156"/>
      <c r="B5797" s="160"/>
      <c r="C5797" s="160"/>
    </row>
    <row r="5798" spans="1:3" x14ac:dyDescent="0.25">
      <c r="A5798" s="156"/>
      <c r="B5798" s="160"/>
      <c r="C5798" s="160"/>
    </row>
    <row r="5799" spans="1:3" x14ac:dyDescent="0.25">
      <c r="A5799" s="156"/>
      <c r="B5799" s="160"/>
      <c r="C5799" s="160"/>
    </row>
    <row r="5800" spans="1:3" x14ac:dyDescent="0.25">
      <c r="A5800" s="156"/>
      <c r="B5800" s="160"/>
      <c r="C5800" s="160"/>
    </row>
    <row r="5801" spans="1:3" x14ac:dyDescent="0.25">
      <c r="A5801" s="156"/>
      <c r="B5801" s="160"/>
      <c r="C5801" s="160"/>
    </row>
    <row r="5802" spans="1:3" x14ac:dyDescent="0.25">
      <c r="A5802" s="156"/>
      <c r="B5802" s="160"/>
      <c r="C5802" s="160"/>
    </row>
    <row r="5803" spans="1:3" x14ac:dyDescent="0.25">
      <c r="A5803" s="156"/>
      <c r="B5803" s="160"/>
      <c r="C5803" s="160"/>
    </row>
    <row r="5804" spans="1:3" x14ac:dyDescent="0.25">
      <c r="A5804" s="156"/>
      <c r="B5804" s="160"/>
      <c r="C5804" s="160"/>
    </row>
    <row r="5805" spans="1:3" x14ac:dyDescent="0.25">
      <c r="A5805" s="156"/>
      <c r="B5805" s="160"/>
      <c r="C5805" s="160"/>
    </row>
    <row r="5806" spans="1:3" x14ac:dyDescent="0.25">
      <c r="A5806" s="156"/>
      <c r="B5806" s="160"/>
      <c r="C5806" s="160"/>
    </row>
    <row r="5807" spans="1:3" x14ac:dyDescent="0.25">
      <c r="A5807" s="156"/>
      <c r="B5807" s="160"/>
      <c r="C5807" s="160"/>
    </row>
    <row r="5808" spans="1:3" x14ac:dyDescent="0.25">
      <c r="A5808" s="156"/>
      <c r="B5808" s="160"/>
      <c r="C5808" s="160"/>
    </row>
    <row r="5809" spans="1:3" x14ac:dyDescent="0.25">
      <c r="A5809" s="156"/>
      <c r="B5809" s="160"/>
      <c r="C5809" s="160"/>
    </row>
    <row r="5810" spans="1:3" x14ac:dyDescent="0.25">
      <c r="A5810" s="156"/>
      <c r="B5810" s="160"/>
      <c r="C5810" s="160"/>
    </row>
    <row r="5811" spans="1:3" x14ac:dyDescent="0.25">
      <c r="A5811" s="156"/>
      <c r="B5811" s="160"/>
      <c r="C5811" s="160"/>
    </row>
    <row r="5812" spans="1:3" x14ac:dyDescent="0.25">
      <c r="A5812" s="156"/>
      <c r="B5812" s="160"/>
      <c r="C5812" s="160"/>
    </row>
    <row r="5813" spans="1:3" x14ac:dyDescent="0.25">
      <c r="A5813" s="156"/>
      <c r="B5813" s="160"/>
      <c r="C5813" s="160"/>
    </row>
    <row r="5814" spans="1:3" x14ac:dyDescent="0.25">
      <c r="A5814" s="156"/>
      <c r="B5814" s="160"/>
      <c r="C5814" s="160"/>
    </row>
    <row r="5815" spans="1:3" x14ac:dyDescent="0.25">
      <c r="A5815" s="156"/>
      <c r="B5815" s="160"/>
      <c r="C5815" s="160"/>
    </row>
    <row r="5816" spans="1:3" x14ac:dyDescent="0.25">
      <c r="A5816" s="156"/>
      <c r="B5816" s="160"/>
      <c r="C5816" s="160"/>
    </row>
    <row r="5817" spans="1:3" x14ac:dyDescent="0.25">
      <c r="A5817" s="156"/>
      <c r="B5817" s="160"/>
      <c r="C5817" s="160"/>
    </row>
    <row r="5818" spans="1:3" x14ac:dyDescent="0.25">
      <c r="A5818" s="156"/>
      <c r="B5818" s="160"/>
      <c r="C5818" s="160"/>
    </row>
    <row r="5819" spans="1:3" x14ac:dyDescent="0.25">
      <c r="A5819" s="156"/>
      <c r="B5819" s="160"/>
      <c r="C5819" s="160"/>
    </row>
    <row r="5820" spans="1:3" x14ac:dyDescent="0.25">
      <c r="A5820" s="156"/>
      <c r="B5820" s="160"/>
      <c r="C5820" s="160"/>
    </row>
    <row r="5821" spans="1:3" x14ac:dyDescent="0.25">
      <c r="A5821" s="156"/>
      <c r="B5821" s="160"/>
      <c r="C5821" s="160"/>
    </row>
    <row r="5822" spans="1:3" x14ac:dyDescent="0.25">
      <c r="A5822" s="156"/>
      <c r="B5822" s="160"/>
      <c r="C5822" s="160"/>
    </row>
    <row r="5823" spans="1:3" x14ac:dyDescent="0.25">
      <c r="A5823" s="156"/>
      <c r="B5823" s="160"/>
      <c r="C5823" s="160"/>
    </row>
    <row r="5824" spans="1:3" x14ac:dyDescent="0.25">
      <c r="A5824" s="156"/>
      <c r="B5824" s="160"/>
      <c r="C5824" s="160"/>
    </row>
    <row r="5825" spans="1:3" x14ac:dyDescent="0.25">
      <c r="A5825" s="156"/>
      <c r="B5825" s="160"/>
      <c r="C5825" s="160"/>
    </row>
    <row r="5826" spans="1:3" x14ac:dyDescent="0.25">
      <c r="A5826" s="156"/>
      <c r="B5826" s="160"/>
      <c r="C5826" s="160"/>
    </row>
    <row r="5827" spans="1:3" x14ac:dyDescent="0.25">
      <c r="A5827" s="156"/>
      <c r="B5827" s="160"/>
      <c r="C5827" s="160"/>
    </row>
    <row r="5828" spans="1:3" x14ac:dyDescent="0.25">
      <c r="A5828" s="156"/>
      <c r="B5828" s="160"/>
      <c r="C5828" s="160"/>
    </row>
    <row r="5829" spans="1:3" x14ac:dyDescent="0.25">
      <c r="A5829" s="156"/>
      <c r="B5829" s="160"/>
      <c r="C5829" s="160"/>
    </row>
    <row r="5830" spans="1:3" x14ac:dyDescent="0.25">
      <c r="A5830" s="156"/>
      <c r="B5830" s="160"/>
      <c r="C5830" s="160"/>
    </row>
    <row r="5831" spans="1:3" x14ac:dyDescent="0.25">
      <c r="A5831" s="156"/>
      <c r="B5831" s="160"/>
      <c r="C5831" s="160"/>
    </row>
    <row r="5832" spans="1:3" x14ac:dyDescent="0.25">
      <c r="A5832" s="156"/>
      <c r="B5832" s="160"/>
      <c r="C5832" s="160"/>
    </row>
    <row r="5833" spans="1:3" x14ac:dyDescent="0.25">
      <c r="A5833" s="156"/>
      <c r="B5833" s="160"/>
      <c r="C5833" s="160"/>
    </row>
    <row r="5834" spans="1:3" x14ac:dyDescent="0.25">
      <c r="A5834" s="156"/>
      <c r="B5834" s="160"/>
      <c r="C5834" s="160"/>
    </row>
    <row r="5835" spans="1:3" x14ac:dyDescent="0.25">
      <c r="A5835" s="156"/>
      <c r="B5835" s="160"/>
      <c r="C5835" s="160"/>
    </row>
    <row r="5836" spans="1:3" x14ac:dyDescent="0.25">
      <c r="A5836" s="156"/>
      <c r="B5836" s="160"/>
      <c r="C5836" s="160"/>
    </row>
    <row r="5837" spans="1:3" x14ac:dyDescent="0.25">
      <c r="A5837" s="156"/>
      <c r="B5837" s="160"/>
      <c r="C5837" s="160"/>
    </row>
    <row r="5838" spans="1:3" x14ac:dyDescent="0.25">
      <c r="A5838" s="156"/>
      <c r="B5838" s="160"/>
      <c r="C5838" s="160"/>
    </row>
    <row r="5839" spans="1:3" x14ac:dyDescent="0.25">
      <c r="A5839" s="156"/>
      <c r="B5839" s="160"/>
      <c r="C5839" s="160"/>
    </row>
    <row r="5840" spans="1:3" x14ac:dyDescent="0.25">
      <c r="A5840" s="156"/>
      <c r="B5840" s="160"/>
      <c r="C5840" s="160"/>
    </row>
    <row r="5841" spans="1:3" x14ac:dyDescent="0.25">
      <c r="A5841" s="156"/>
      <c r="B5841" s="160"/>
      <c r="C5841" s="160"/>
    </row>
    <row r="5842" spans="1:3" x14ac:dyDescent="0.25">
      <c r="A5842" s="156"/>
      <c r="B5842" s="160"/>
      <c r="C5842" s="160"/>
    </row>
    <row r="5843" spans="1:3" x14ac:dyDescent="0.25">
      <c r="A5843" s="156"/>
      <c r="B5843" s="160"/>
      <c r="C5843" s="160"/>
    </row>
    <row r="5844" spans="1:3" x14ac:dyDescent="0.25">
      <c r="A5844" s="156"/>
      <c r="B5844" s="160"/>
      <c r="C5844" s="160"/>
    </row>
    <row r="5845" spans="1:3" x14ac:dyDescent="0.25">
      <c r="A5845" s="156"/>
      <c r="B5845" s="160"/>
      <c r="C5845" s="160"/>
    </row>
    <row r="5846" spans="1:3" x14ac:dyDescent="0.25">
      <c r="A5846" s="156"/>
      <c r="B5846" s="160"/>
      <c r="C5846" s="160"/>
    </row>
    <row r="5847" spans="1:3" x14ac:dyDescent="0.25">
      <c r="A5847" s="156"/>
      <c r="B5847" s="160"/>
      <c r="C5847" s="160"/>
    </row>
    <row r="5848" spans="1:3" x14ac:dyDescent="0.25">
      <c r="A5848" s="156"/>
      <c r="B5848" s="160"/>
      <c r="C5848" s="160"/>
    </row>
    <row r="5849" spans="1:3" x14ac:dyDescent="0.25">
      <c r="A5849" s="156"/>
      <c r="B5849" s="160"/>
      <c r="C5849" s="160"/>
    </row>
    <row r="5850" spans="1:3" x14ac:dyDescent="0.25">
      <c r="A5850" s="156"/>
      <c r="B5850" s="160"/>
      <c r="C5850" s="160"/>
    </row>
    <row r="5851" spans="1:3" x14ac:dyDescent="0.25">
      <c r="A5851" s="156"/>
      <c r="B5851" s="160"/>
      <c r="C5851" s="160"/>
    </row>
    <row r="5852" spans="1:3" x14ac:dyDescent="0.25">
      <c r="A5852" s="156"/>
      <c r="B5852" s="160"/>
      <c r="C5852" s="160"/>
    </row>
    <row r="5853" spans="1:3" x14ac:dyDescent="0.25">
      <c r="A5853" s="156"/>
      <c r="B5853" s="160"/>
      <c r="C5853" s="160"/>
    </row>
    <row r="5854" spans="1:3" x14ac:dyDescent="0.25">
      <c r="A5854" s="156"/>
      <c r="B5854" s="160"/>
      <c r="C5854" s="160"/>
    </row>
    <row r="5855" spans="1:3" x14ac:dyDescent="0.25">
      <c r="A5855" s="156"/>
      <c r="B5855" s="160"/>
      <c r="C5855" s="160"/>
    </row>
    <row r="5856" spans="1:3" x14ac:dyDescent="0.25">
      <c r="A5856" s="156"/>
      <c r="B5856" s="160"/>
      <c r="C5856" s="160"/>
    </row>
    <row r="5857" spans="1:3" x14ac:dyDescent="0.25">
      <c r="A5857" s="156"/>
      <c r="B5857" s="160"/>
      <c r="C5857" s="160"/>
    </row>
    <row r="5858" spans="1:3" x14ac:dyDescent="0.25">
      <c r="A5858" s="156"/>
      <c r="B5858" s="160"/>
      <c r="C5858" s="160"/>
    </row>
    <row r="5859" spans="1:3" x14ac:dyDescent="0.25">
      <c r="A5859" s="156"/>
      <c r="B5859" s="160"/>
      <c r="C5859" s="160"/>
    </row>
    <row r="5860" spans="1:3" x14ac:dyDescent="0.25">
      <c r="A5860" s="156"/>
      <c r="B5860" s="160"/>
      <c r="C5860" s="160"/>
    </row>
    <row r="5861" spans="1:3" x14ac:dyDescent="0.25">
      <c r="A5861" s="156"/>
      <c r="B5861" s="160"/>
      <c r="C5861" s="160"/>
    </row>
    <row r="5862" spans="1:3" x14ac:dyDescent="0.25">
      <c r="A5862" s="156"/>
      <c r="B5862" s="160"/>
      <c r="C5862" s="160"/>
    </row>
    <row r="5863" spans="1:3" x14ac:dyDescent="0.25">
      <c r="A5863" s="156"/>
      <c r="B5863" s="160"/>
      <c r="C5863" s="160"/>
    </row>
    <row r="5864" spans="1:3" x14ac:dyDescent="0.25">
      <c r="A5864" s="156"/>
      <c r="B5864" s="160"/>
      <c r="C5864" s="160"/>
    </row>
    <row r="5865" spans="1:3" x14ac:dyDescent="0.25">
      <c r="A5865" s="156"/>
      <c r="B5865" s="160"/>
      <c r="C5865" s="160"/>
    </row>
    <row r="5866" spans="1:3" x14ac:dyDescent="0.25">
      <c r="A5866" s="156"/>
      <c r="B5866" s="160"/>
      <c r="C5866" s="160"/>
    </row>
    <row r="5867" spans="1:3" x14ac:dyDescent="0.25">
      <c r="A5867" s="156"/>
      <c r="B5867" s="160"/>
      <c r="C5867" s="160"/>
    </row>
    <row r="5868" spans="1:3" x14ac:dyDescent="0.25">
      <c r="A5868" s="156"/>
      <c r="B5868" s="160"/>
      <c r="C5868" s="160"/>
    </row>
    <row r="5869" spans="1:3" x14ac:dyDescent="0.25">
      <c r="A5869" s="156"/>
      <c r="B5869" s="160"/>
      <c r="C5869" s="160"/>
    </row>
    <row r="5870" spans="1:3" x14ac:dyDescent="0.25">
      <c r="A5870" s="156"/>
      <c r="B5870" s="160"/>
      <c r="C5870" s="160"/>
    </row>
    <row r="5871" spans="1:3" x14ac:dyDescent="0.25">
      <c r="A5871" s="156"/>
      <c r="B5871" s="160"/>
      <c r="C5871" s="160"/>
    </row>
    <row r="5872" spans="1:3" x14ac:dyDescent="0.25">
      <c r="A5872" s="156"/>
      <c r="B5872" s="160"/>
      <c r="C5872" s="160"/>
    </row>
    <row r="5873" spans="1:3" x14ac:dyDescent="0.25">
      <c r="A5873" s="156"/>
      <c r="B5873" s="160"/>
      <c r="C5873" s="160"/>
    </row>
    <row r="5874" spans="1:3" x14ac:dyDescent="0.25">
      <c r="A5874" s="156"/>
      <c r="B5874" s="160"/>
      <c r="C5874" s="160"/>
    </row>
    <row r="5875" spans="1:3" x14ac:dyDescent="0.25">
      <c r="A5875" s="156"/>
      <c r="B5875" s="160"/>
      <c r="C5875" s="160"/>
    </row>
    <row r="5876" spans="1:3" x14ac:dyDescent="0.25">
      <c r="A5876" s="156"/>
      <c r="B5876" s="160"/>
      <c r="C5876" s="160"/>
    </row>
    <row r="5877" spans="1:3" x14ac:dyDescent="0.25">
      <c r="A5877" s="156"/>
      <c r="B5877" s="160"/>
      <c r="C5877" s="160"/>
    </row>
    <row r="5878" spans="1:3" x14ac:dyDescent="0.25">
      <c r="A5878" s="156"/>
      <c r="B5878" s="160"/>
      <c r="C5878" s="160"/>
    </row>
    <row r="5879" spans="1:3" x14ac:dyDescent="0.25">
      <c r="A5879" s="156"/>
      <c r="B5879" s="160"/>
      <c r="C5879" s="160"/>
    </row>
    <row r="5880" spans="1:3" x14ac:dyDescent="0.25">
      <c r="A5880" s="156"/>
      <c r="B5880" s="160"/>
      <c r="C5880" s="160"/>
    </row>
    <row r="5881" spans="1:3" x14ac:dyDescent="0.25">
      <c r="A5881" s="156"/>
      <c r="B5881" s="160"/>
      <c r="C5881" s="160"/>
    </row>
    <row r="5882" spans="1:3" x14ac:dyDescent="0.25">
      <c r="A5882" s="156"/>
      <c r="B5882" s="160"/>
      <c r="C5882" s="160"/>
    </row>
    <row r="5883" spans="1:3" x14ac:dyDescent="0.25">
      <c r="A5883" s="156"/>
      <c r="B5883" s="160"/>
      <c r="C5883" s="160"/>
    </row>
    <row r="5884" spans="1:3" x14ac:dyDescent="0.25">
      <c r="A5884" s="156"/>
      <c r="B5884" s="160"/>
      <c r="C5884" s="160"/>
    </row>
    <row r="5885" spans="1:3" x14ac:dyDescent="0.25">
      <c r="A5885" s="156"/>
      <c r="B5885" s="160"/>
      <c r="C5885" s="160"/>
    </row>
    <row r="5886" spans="1:3" x14ac:dyDescent="0.25">
      <c r="A5886" s="156"/>
      <c r="B5886" s="160"/>
      <c r="C5886" s="160"/>
    </row>
    <row r="5887" spans="1:3" x14ac:dyDescent="0.25">
      <c r="A5887" s="156"/>
      <c r="B5887" s="160"/>
      <c r="C5887" s="160"/>
    </row>
    <row r="5888" spans="1:3" x14ac:dyDescent="0.25">
      <c r="A5888" s="156"/>
      <c r="B5888" s="160"/>
      <c r="C5888" s="160"/>
    </row>
    <row r="5889" spans="1:3" x14ac:dyDescent="0.25">
      <c r="A5889" s="156"/>
      <c r="B5889" s="160"/>
      <c r="C5889" s="160"/>
    </row>
    <row r="5890" spans="1:3" x14ac:dyDescent="0.25">
      <c r="A5890" s="156"/>
      <c r="B5890" s="160"/>
      <c r="C5890" s="160"/>
    </row>
    <row r="5891" spans="1:3" x14ac:dyDescent="0.25">
      <c r="A5891" s="156"/>
      <c r="B5891" s="160"/>
      <c r="C5891" s="160"/>
    </row>
    <row r="5892" spans="1:3" x14ac:dyDescent="0.25">
      <c r="A5892" s="156"/>
      <c r="B5892" s="160"/>
      <c r="C5892" s="160"/>
    </row>
    <row r="5893" spans="1:3" x14ac:dyDescent="0.25">
      <c r="A5893" s="156"/>
      <c r="B5893" s="160"/>
      <c r="C5893" s="160"/>
    </row>
    <row r="5894" spans="1:3" x14ac:dyDescent="0.25">
      <c r="A5894" s="156"/>
      <c r="B5894" s="160"/>
      <c r="C5894" s="160"/>
    </row>
    <row r="5895" spans="1:3" x14ac:dyDescent="0.25">
      <c r="A5895" s="156"/>
      <c r="B5895" s="160"/>
      <c r="C5895" s="160"/>
    </row>
    <row r="5896" spans="1:3" x14ac:dyDescent="0.25">
      <c r="A5896" s="156"/>
      <c r="B5896" s="160"/>
      <c r="C5896" s="160"/>
    </row>
    <row r="5897" spans="1:3" x14ac:dyDescent="0.25">
      <c r="A5897" s="156"/>
      <c r="B5897" s="160"/>
      <c r="C5897" s="160"/>
    </row>
    <row r="5898" spans="1:3" x14ac:dyDescent="0.25">
      <c r="A5898" s="156"/>
      <c r="B5898" s="160"/>
      <c r="C5898" s="160"/>
    </row>
    <row r="5899" spans="1:3" x14ac:dyDescent="0.25">
      <c r="A5899" s="156"/>
      <c r="B5899" s="160"/>
      <c r="C5899" s="160"/>
    </row>
    <row r="5900" spans="1:3" x14ac:dyDescent="0.25">
      <c r="A5900" s="156"/>
      <c r="B5900" s="160"/>
      <c r="C5900" s="160"/>
    </row>
    <row r="5901" spans="1:3" x14ac:dyDescent="0.25">
      <c r="A5901" s="156"/>
      <c r="B5901" s="160"/>
      <c r="C5901" s="160"/>
    </row>
    <row r="5902" spans="1:3" x14ac:dyDescent="0.25">
      <c r="A5902" s="156"/>
      <c r="B5902" s="160"/>
      <c r="C5902" s="160"/>
    </row>
    <row r="5903" spans="1:3" x14ac:dyDescent="0.25">
      <c r="A5903" s="156"/>
      <c r="B5903" s="160"/>
      <c r="C5903" s="160"/>
    </row>
    <row r="5904" spans="1:3" x14ac:dyDescent="0.25">
      <c r="A5904" s="156"/>
      <c r="B5904" s="160"/>
      <c r="C5904" s="160"/>
    </row>
    <row r="5905" spans="1:3" x14ac:dyDescent="0.25">
      <c r="A5905" s="156"/>
      <c r="B5905" s="160"/>
      <c r="C5905" s="160"/>
    </row>
    <row r="5906" spans="1:3" x14ac:dyDescent="0.25">
      <c r="A5906" s="156"/>
      <c r="B5906" s="160"/>
      <c r="C5906" s="160"/>
    </row>
    <row r="5907" spans="1:3" x14ac:dyDescent="0.25">
      <c r="A5907" s="156"/>
      <c r="B5907" s="160"/>
      <c r="C5907" s="160"/>
    </row>
    <row r="5908" spans="1:3" x14ac:dyDescent="0.25">
      <c r="A5908" s="156"/>
      <c r="B5908" s="160"/>
      <c r="C5908" s="160"/>
    </row>
    <row r="5909" spans="1:3" x14ac:dyDescent="0.25">
      <c r="A5909" s="156"/>
      <c r="B5909" s="160"/>
      <c r="C5909" s="160"/>
    </row>
    <row r="5910" spans="1:3" x14ac:dyDescent="0.25">
      <c r="A5910" s="156"/>
      <c r="B5910" s="160"/>
      <c r="C5910" s="160"/>
    </row>
    <row r="5911" spans="1:3" x14ac:dyDescent="0.25">
      <c r="A5911" s="156"/>
      <c r="B5911" s="160"/>
      <c r="C5911" s="160"/>
    </row>
    <row r="5912" spans="1:3" x14ac:dyDescent="0.25">
      <c r="A5912" s="156"/>
      <c r="B5912" s="160"/>
      <c r="C5912" s="160"/>
    </row>
    <row r="5913" spans="1:3" x14ac:dyDescent="0.25">
      <c r="A5913" s="156"/>
      <c r="B5913" s="160"/>
      <c r="C5913" s="160"/>
    </row>
    <row r="5914" spans="1:3" x14ac:dyDescent="0.25">
      <c r="A5914" s="156"/>
      <c r="B5914" s="160"/>
      <c r="C5914" s="160"/>
    </row>
    <row r="5915" spans="1:3" x14ac:dyDescent="0.25">
      <c r="A5915" s="156"/>
      <c r="B5915" s="160"/>
      <c r="C5915" s="160"/>
    </row>
    <row r="5916" spans="1:3" x14ac:dyDescent="0.25">
      <c r="A5916" s="156"/>
      <c r="B5916" s="160"/>
      <c r="C5916" s="160"/>
    </row>
    <row r="5917" spans="1:3" x14ac:dyDescent="0.25">
      <c r="A5917" s="156"/>
      <c r="B5917" s="160"/>
      <c r="C5917" s="160"/>
    </row>
    <row r="5918" spans="1:3" x14ac:dyDescent="0.25">
      <c r="A5918" s="156"/>
      <c r="B5918" s="160"/>
      <c r="C5918" s="160"/>
    </row>
    <row r="5919" spans="1:3" x14ac:dyDescent="0.25">
      <c r="A5919" s="156"/>
      <c r="B5919" s="160"/>
      <c r="C5919" s="160"/>
    </row>
    <row r="5920" spans="1:3" x14ac:dyDescent="0.25">
      <c r="A5920" s="156"/>
      <c r="B5920" s="160"/>
      <c r="C5920" s="160"/>
    </row>
    <row r="5921" spans="1:3" x14ac:dyDescent="0.25">
      <c r="A5921" s="156"/>
      <c r="B5921" s="160"/>
      <c r="C5921" s="160"/>
    </row>
    <row r="5922" spans="1:3" x14ac:dyDescent="0.25">
      <c r="A5922" s="156"/>
      <c r="B5922" s="160"/>
      <c r="C5922" s="160"/>
    </row>
    <row r="5923" spans="1:3" x14ac:dyDescent="0.25">
      <c r="A5923" s="156"/>
      <c r="B5923" s="160"/>
      <c r="C5923" s="160"/>
    </row>
    <row r="5924" spans="1:3" x14ac:dyDescent="0.25">
      <c r="A5924" s="156"/>
      <c r="B5924" s="160"/>
      <c r="C5924" s="160"/>
    </row>
    <row r="5925" spans="1:3" x14ac:dyDescent="0.25">
      <c r="A5925" s="156"/>
      <c r="B5925" s="160"/>
      <c r="C5925" s="160"/>
    </row>
    <row r="5926" spans="1:3" x14ac:dyDescent="0.25">
      <c r="A5926" s="156"/>
      <c r="B5926" s="160"/>
      <c r="C5926" s="160"/>
    </row>
    <row r="5927" spans="1:3" x14ac:dyDescent="0.25">
      <c r="A5927" s="156"/>
      <c r="B5927" s="160"/>
      <c r="C5927" s="160"/>
    </row>
    <row r="5928" spans="1:3" x14ac:dyDescent="0.25">
      <c r="A5928" s="156"/>
      <c r="B5928" s="160"/>
      <c r="C5928" s="160"/>
    </row>
    <row r="5929" spans="1:3" x14ac:dyDescent="0.25">
      <c r="A5929" s="156"/>
      <c r="B5929" s="160"/>
      <c r="C5929" s="160"/>
    </row>
    <row r="5930" spans="1:3" x14ac:dyDescent="0.25">
      <c r="A5930" s="156"/>
      <c r="B5930" s="160"/>
      <c r="C5930" s="160"/>
    </row>
    <row r="5931" spans="1:3" x14ac:dyDescent="0.25">
      <c r="A5931" s="156"/>
      <c r="B5931" s="160"/>
      <c r="C5931" s="160"/>
    </row>
    <row r="5932" spans="1:3" x14ac:dyDescent="0.25">
      <c r="A5932" s="156"/>
      <c r="B5932" s="160"/>
      <c r="C5932" s="160"/>
    </row>
    <row r="5933" spans="1:3" x14ac:dyDescent="0.25">
      <c r="A5933" s="156"/>
      <c r="B5933" s="160"/>
      <c r="C5933" s="160"/>
    </row>
    <row r="5934" spans="1:3" x14ac:dyDescent="0.25">
      <c r="A5934" s="156"/>
      <c r="B5934" s="160"/>
      <c r="C5934" s="160"/>
    </row>
    <row r="5935" spans="1:3" x14ac:dyDescent="0.25">
      <c r="A5935" s="156"/>
      <c r="B5935" s="160"/>
      <c r="C5935" s="160"/>
    </row>
    <row r="5936" spans="1:3" x14ac:dyDescent="0.25">
      <c r="A5936" s="156"/>
      <c r="B5936" s="160"/>
      <c r="C5936" s="160"/>
    </row>
    <row r="5937" spans="1:3" x14ac:dyDescent="0.25">
      <c r="A5937" s="156"/>
      <c r="B5937" s="160"/>
      <c r="C5937" s="160"/>
    </row>
    <row r="5938" spans="1:3" x14ac:dyDescent="0.25">
      <c r="A5938" s="156"/>
      <c r="B5938" s="160"/>
      <c r="C5938" s="160"/>
    </row>
    <row r="5939" spans="1:3" x14ac:dyDescent="0.25">
      <c r="A5939" s="156"/>
      <c r="B5939" s="160"/>
      <c r="C5939" s="160"/>
    </row>
    <row r="5940" spans="1:3" x14ac:dyDescent="0.25">
      <c r="A5940" s="156"/>
      <c r="B5940" s="160"/>
      <c r="C5940" s="160"/>
    </row>
    <row r="5941" spans="1:3" x14ac:dyDescent="0.25">
      <c r="A5941" s="156"/>
      <c r="B5941" s="160"/>
      <c r="C5941" s="160"/>
    </row>
    <row r="5942" spans="1:3" x14ac:dyDescent="0.25">
      <c r="A5942" s="156"/>
      <c r="B5942" s="160"/>
      <c r="C5942" s="160"/>
    </row>
    <row r="5943" spans="1:3" x14ac:dyDescent="0.25">
      <c r="A5943" s="156"/>
      <c r="B5943" s="160"/>
      <c r="C5943" s="160"/>
    </row>
    <row r="5944" spans="1:3" x14ac:dyDescent="0.25">
      <c r="A5944" s="156"/>
      <c r="B5944" s="160"/>
      <c r="C5944" s="160"/>
    </row>
    <row r="5945" spans="1:3" x14ac:dyDescent="0.25">
      <c r="A5945" s="156"/>
      <c r="B5945" s="160"/>
      <c r="C5945" s="160"/>
    </row>
    <row r="5946" spans="1:3" x14ac:dyDescent="0.25">
      <c r="A5946" s="156"/>
      <c r="B5946" s="160"/>
      <c r="C5946" s="160"/>
    </row>
    <row r="5947" spans="1:3" x14ac:dyDescent="0.25">
      <c r="A5947" s="156"/>
      <c r="B5947" s="160"/>
      <c r="C5947" s="160"/>
    </row>
    <row r="5948" spans="1:3" x14ac:dyDescent="0.25">
      <c r="A5948" s="156"/>
      <c r="B5948" s="160"/>
      <c r="C5948" s="160"/>
    </row>
    <row r="5949" spans="1:3" x14ac:dyDescent="0.25">
      <c r="A5949" s="156"/>
      <c r="B5949" s="160"/>
      <c r="C5949" s="160"/>
    </row>
    <row r="5950" spans="1:3" x14ac:dyDescent="0.25">
      <c r="A5950" s="156"/>
      <c r="B5950" s="160"/>
      <c r="C5950" s="160"/>
    </row>
    <row r="5951" spans="1:3" x14ac:dyDescent="0.25">
      <c r="A5951" s="156"/>
      <c r="B5951" s="160"/>
      <c r="C5951" s="160"/>
    </row>
    <row r="5952" spans="1:3" x14ac:dyDescent="0.25">
      <c r="A5952" s="156"/>
      <c r="B5952" s="160"/>
      <c r="C5952" s="160"/>
    </row>
    <row r="5953" spans="1:3" x14ac:dyDescent="0.25">
      <c r="A5953" s="156"/>
      <c r="B5953" s="160"/>
      <c r="C5953" s="160"/>
    </row>
    <row r="5954" spans="1:3" x14ac:dyDescent="0.25">
      <c r="A5954" s="156"/>
      <c r="B5954" s="160"/>
      <c r="C5954" s="160"/>
    </row>
    <row r="5955" spans="1:3" x14ac:dyDescent="0.25">
      <c r="A5955" s="156"/>
      <c r="B5955" s="160"/>
      <c r="C5955" s="160"/>
    </row>
    <row r="5956" spans="1:3" x14ac:dyDescent="0.25">
      <c r="A5956" s="156"/>
      <c r="B5956" s="160"/>
      <c r="C5956" s="160"/>
    </row>
    <row r="5957" spans="1:3" x14ac:dyDescent="0.25">
      <c r="A5957" s="156"/>
      <c r="B5957" s="160"/>
      <c r="C5957" s="160"/>
    </row>
    <row r="5958" spans="1:3" x14ac:dyDescent="0.25">
      <c r="A5958" s="156"/>
      <c r="B5958" s="160"/>
      <c r="C5958" s="160"/>
    </row>
    <row r="5959" spans="1:3" x14ac:dyDescent="0.25">
      <c r="A5959" s="156"/>
      <c r="B5959" s="160"/>
      <c r="C5959" s="160"/>
    </row>
    <row r="5960" spans="1:3" x14ac:dyDescent="0.25">
      <c r="A5960" s="156"/>
      <c r="B5960" s="160"/>
      <c r="C5960" s="160"/>
    </row>
    <row r="5961" spans="1:3" x14ac:dyDescent="0.25">
      <c r="A5961" s="156"/>
      <c r="B5961" s="160"/>
      <c r="C5961" s="160"/>
    </row>
    <row r="5962" spans="1:3" x14ac:dyDescent="0.25">
      <c r="A5962" s="156"/>
      <c r="B5962" s="160"/>
      <c r="C5962" s="160"/>
    </row>
    <row r="5963" spans="1:3" x14ac:dyDescent="0.25">
      <c r="A5963" s="156"/>
      <c r="B5963" s="160"/>
      <c r="C5963" s="160"/>
    </row>
    <row r="5964" spans="1:3" x14ac:dyDescent="0.25">
      <c r="A5964" s="156"/>
      <c r="B5964" s="160"/>
      <c r="C5964" s="160"/>
    </row>
    <row r="5965" spans="1:3" x14ac:dyDescent="0.25">
      <c r="A5965" s="156"/>
      <c r="B5965" s="160"/>
      <c r="C5965" s="160"/>
    </row>
    <row r="5966" spans="1:3" x14ac:dyDescent="0.25">
      <c r="A5966" s="156"/>
      <c r="B5966" s="160"/>
      <c r="C5966" s="160"/>
    </row>
    <row r="5967" spans="1:3" x14ac:dyDescent="0.25">
      <c r="A5967" s="156"/>
      <c r="B5967" s="160"/>
      <c r="C5967" s="160"/>
    </row>
    <row r="5968" spans="1:3" x14ac:dyDescent="0.25">
      <c r="A5968" s="156"/>
      <c r="B5968" s="160"/>
      <c r="C5968" s="160"/>
    </row>
    <row r="5969" spans="1:3" x14ac:dyDescent="0.25">
      <c r="A5969" s="156"/>
      <c r="B5969" s="160"/>
      <c r="C5969" s="160"/>
    </row>
    <row r="5970" spans="1:3" x14ac:dyDescent="0.25">
      <c r="A5970" s="156"/>
      <c r="B5970" s="160"/>
      <c r="C5970" s="160"/>
    </row>
    <row r="5971" spans="1:3" x14ac:dyDescent="0.25">
      <c r="A5971" s="156"/>
      <c r="B5971" s="160"/>
      <c r="C5971" s="160"/>
    </row>
    <row r="5972" spans="1:3" x14ac:dyDescent="0.25">
      <c r="A5972" s="156"/>
      <c r="B5972" s="160"/>
      <c r="C5972" s="160"/>
    </row>
    <row r="5973" spans="1:3" x14ac:dyDescent="0.25">
      <c r="A5973" s="156"/>
      <c r="B5973" s="160"/>
      <c r="C5973" s="160"/>
    </row>
    <row r="5974" spans="1:3" x14ac:dyDescent="0.25">
      <c r="A5974" s="156"/>
      <c r="B5974" s="160"/>
      <c r="C5974" s="160"/>
    </row>
    <row r="5975" spans="1:3" x14ac:dyDescent="0.25">
      <c r="A5975" s="156"/>
      <c r="B5975" s="160"/>
      <c r="C5975" s="160"/>
    </row>
    <row r="5976" spans="1:3" x14ac:dyDescent="0.25">
      <c r="A5976" s="156"/>
      <c r="B5976" s="160"/>
      <c r="C5976" s="160"/>
    </row>
    <row r="5977" spans="1:3" x14ac:dyDescent="0.25">
      <c r="A5977" s="156"/>
      <c r="B5977" s="160"/>
      <c r="C5977" s="160"/>
    </row>
    <row r="5978" spans="1:3" x14ac:dyDescent="0.25">
      <c r="A5978" s="157"/>
      <c r="B5978" s="161"/>
      <c r="C5978" s="161"/>
    </row>
    <row r="5979" spans="1:3" x14ac:dyDescent="0.25">
      <c r="A5979" s="157"/>
      <c r="B5979" s="161"/>
      <c r="C5979" s="161"/>
    </row>
    <row r="5980" spans="1:3" x14ac:dyDescent="0.25">
      <c r="A5980" s="157"/>
      <c r="B5980" s="161"/>
      <c r="C5980" s="161"/>
    </row>
    <row r="5981" spans="1:3" x14ac:dyDescent="0.25">
      <c r="A5981" s="157"/>
      <c r="B5981" s="161"/>
      <c r="C5981" s="161"/>
    </row>
    <row r="5982" spans="1:3" x14ac:dyDescent="0.25">
      <c r="A5982" s="157"/>
      <c r="B5982" s="161"/>
      <c r="C5982" s="161"/>
    </row>
    <row r="5983" spans="1:3" x14ac:dyDescent="0.25">
      <c r="A5983" s="157"/>
      <c r="B5983" s="161"/>
      <c r="C5983" s="161"/>
    </row>
    <row r="5984" spans="1:3" x14ac:dyDescent="0.25">
      <c r="A5984" s="157"/>
      <c r="B5984" s="161"/>
      <c r="C5984" s="161"/>
    </row>
    <row r="5985" spans="1:3" x14ac:dyDescent="0.25">
      <c r="A5985" s="157"/>
      <c r="B5985" s="161"/>
      <c r="C5985" s="161"/>
    </row>
    <row r="5986" spans="1:3" x14ac:dyDescent="0.25">
      <c r="A5986" s="157"/>
      <c r="B5986" s="161"/>
      <c r="C5986" s="161"/>
    </row>
    <row r="5987" spans="1:3" x14ac:dyDescent="0.25">
      <c r="A5987" s="157"/>
      <c r="B5987" s="161"/>
      <c r="C5987" s="161"/>
    </row>
    <row r="5988" spans="1:3" x14ac:dyDescent="0.25">
      <c r="A5988" s="157"/>
      <c r="B5988" s="161"/>
      <c r="C5988" s="161"/>
    </row>
    <row r="5989" spans="1:3" x14ac:dyDescent="0.25">
      <c r="A5989" s="157"/>
      <c r="B5989" s="161"/>
      <c r="C5989" s="161"/>
    </row>
    <row r="5990" spans="1:3" x14ac:dyDescent="0.25">
      <c r="A5990" s="157"/>
      <c r="B5990" s="161"/>
      <c r="C5990" s="161"/>
    </row>
    <row r="5991" spans="1:3" x14ac:dyDescent="0.25">
      <c r="A5991" s="157"/>
      <c r="B5991" s="161"/>
      <c r="C5991" s="161"/>
    </row>
    <row r="5992" spans="1:3" x14ac:dyDescent="0.25">
      <c r="A5992" s="157"/>
      <c r="B5992" s="161"/>
      <c r="C5992" s="161"/>
    </row>
    <row r="5993" spans="1:3" x14ac:dyDescent="0.25">
      <c r="A5993" s="157"/>
      <c r="B5993" s="161"/>
      <c r="C5993" s="161"/>
    </row>
    <row r="5994" spans="1:3" x14ac:dyDescent="0.25">
      <c r="A5994" s="157"/>
      <c r="B5994" s="161"/>
      <c r="C5994" s="161"/>
    </row>
    <row r="5995" spans="1:3" x14ac:dyDescent="0.25">
      <c r="A5995" s="157"/>
      <c r="B5995" s="161"/>
      <c r="C5995" s="161"/>
    </row>
    <row r="5996" spans="1:3" x14ac:dyDescent="0.25">
      <c r="A5996" s="157"/>
      <c r="B5996" s="161"/>
      <c r="C5996" s="161"/>
    </row>
    <row r="5997" spans="1:3" x14ac:dyDescent="0.25">
      <c r="A5997" s="157"/>
      <c r="B5997" s="161"/>
      <c r="C5997" s="161"/>
    </row>
    <row r="5998" spans="1:3" x14ac:dyDescent="0.25">
      <c r="A5998" s="157"/>
      <c r="B5998" s="161"/>
      <c r="C5998" s="161"/>
    </row>
    <row r="5999" spans="1:3" x14ac:dyDescent="0.25">
      <c r="A5999" s="157"/>
      <c r="B5999" s="161"/>
      <c r="C5999" s="161"/>
    </row>
    <row r="6000" spans="1:3" x14ac:dyDescent="0.25">
      <c r="A6000" s="157"/>
      <c r="B6000" s="161"/>
      <c r="C6000" s="161"/>
    </row>
    <row r="6001" spans="1:3" x14ac:dyDescent="0.25">
      <c r="A6001" s="157"/>
      <c r="B6001" s="161"/>
      <c r="C6001" s="161"/>
    </row>
    <row r="6002" spans="1:3" x14ac:dyDescent="0.25">
      <c r="A6002" s="157"/>
      <c r="B6002" s="161"/>
      <c r="C6002" s="161"/>
    </row>
    <row r="6003" spans="1:3" x14ac:dyDescent="0.25">
      <c r="A6003" s="157"/>
      <c r="B6003" s="161"/>
      <c r="C6003" s="161"/>
    </row>
    <row r="6004" spans="1:3" x14ac:dyDescent="0.25">
      <c r="A6004" s="157"/>
      <c r="B6004" s="161"/>
      <c r="C6004" s="161"/>
    </row>
    <row r="6005" spans="1:3" x14ac:dyDescent="0.25">
      <c r="A6005" s="157"/>
      <c r="B6005" s="161"/>
      <c r="C6005" s="161"/>
    </row>
    <row r="6006" spans="1:3" x14ac:dyDescent="0.25">
      <c r="A6006" s="157"/>
      <c r="B6006" s="161"/>
      <c r="C6006" s="161"/>
    </row>
    <row r="6007" spans="1:3" x14ac:dyDescent="0.25">
      <c r="A6007" s="157"/>
      <c r="B6007" s="161"/>
      <c r="C6007" s="161"/>
    </row>
    <row r="6008" spans="1:3" x14ac:dyDescent="0.25">
      <c r="A6008" s="157"/>
      <c r="B6008" s="161"/>
      <c r="C6008" s="161"/>
    </row>
    <row r="6009" spans="1:3" x14ac:dyDescent="0.25">
      <c r="A6009" s="157"/>
      <c r="B6009" s="161"/>
      <c r="C6009" s="161"/>
    </row>
    <row r="6010" spans="1:3" x14ac:dyDescent="0.25">
      <c r="A6010" s="157"/>
      <c r="B6010" s="161"/>
      <c r="C6010" s="161"/>
    </row>
    <row r="6011" spans="1:3" x14ac:dyDescent="0.25">
      <c r="A6011" s="157"/>
      <c r="B6011" s="161"/>
      <c r="C6011" s="161"/>
    </row>
    <row r="6012" spans="1:3" x14ac:dyDescent="0.25">
      <c r="A6012" s="157"/>
      <c r="B6012" s="161"/>
      <c r="C6012" s="161"/>
    </row>
    <row r="6013" spans="1:3" x14ac:dyDescent="0.25">
      <c r="A6013" s="157"/>
      <c r="B6013" s="161"/>
      <c r="C6013" s="161"/>
    </row>
    <row r="6014" spans="1:3" x14ac:dyDescent="0.25">
      <c r="A6014" s="157"/>
      <c r="B6014" s="161"/>
      <c r="C6014" s="161"/>
    </row>
    <row r="6015" spans="1:3" x14ac:dyDescent="0.25">
      <c r="A6015" s="157"/>
      <c r="B6015" s="161"/>
      <c r="C6015" s="161"/>
    </row>
    <row r="6016" spans="1:3" x14ac:dyDescent="0.25">
      <c r="A6016" s="157"/>
      <c r="B6016" s="161"/>
      <c r="C6016" s="161"/>
    </row>
    <row r="6017" spans="1:3" x14ac:dyDescent="0.25">
      <c r="A6017" s="157"/>
      <c r="B6017" s="161"/>
      <c r="C6017" s="161"/>
    </row>
    <row r="6018" spans="1:3" x14ac:dyDescent="0.25">
      <c r="A6018" s="157"/>
      <c r="B6018" s="161"/>
      <c r="C6018" s="161"/>
    </row>
    <row r="6019" spans="1:3" x14ac:dyDescent="0.25">
      <c r="A6019" s="157"/>
      <c r="B6019" s="161"/>
      <c r="C6019" s="161"/>
    </row>
    <row r="6020" spans="1:3" x14ac:dyDescent="0.25">
      <c r="A6020" s="157"/>
      <c r="B6020" s="161"/>
      <c r="C6020" s="161"/>
    </row>
    <row r="6021" spans="1:3" x14ac:dyDescent="0.25">
      <c r="A6021" s="157"/>
      <c r="B6021" s="161"/>
      <c r="C6021" s="161"/>
    </row>
    <row r="6022" spans="1:3" x14ac:dyDescent="0.25">
      <c r="A6022" s="157"/>
      <c r="B6022" s="161"/>
      <c r="C6022" s="161"/>
    </row>
    <row r="6023" spans="1:3" x14ac:dyDescent="0.25">
      <c r="A6023" s="157"/>
      <c r="B6023" s="161"/>
      <c r="C6023" s="161"/>
    </row>
    <row r="6024" spans="1:3" x14ac:dyDescent="0.25">
      <c r="A6024" s="157"/>
      <c r="B6024" s="161"/>
      <c r="C6024" s="161"/>
    </row>
    <row r="6025" spans="1:3" x14ac:dyDescent="0.25">
      <c r="A6025" s="157"/>
      <c r="B6025" s="161"/>
      <c r="C6025" s="161"/>
    </row>
    <row r="6026" spans="1:3" x14ac:dyDescent="0.25">
      <c r="A6026" s="157"/>
      <c r="B6026" s="161"/>
      <c r="C6026" s="161"/>
    </row>
    <row r="6027" spans="1:3" x14ac:dyDescent="0.25">
      <c r="A6027" s="157"/>
      <c r="B6027" s="161"/>
      <c r="C6027" s="161"/>
    </row>
    <row r="6028" spans="1:3" x14ac:dyDescent="0.25">
      <c r="A6028" s="157"/>
      <c r="B6028" s="161"/>
      <c r="C6028" s="161"/>
    </row>
    <row r="6029" spans="1:3" x14ac:dyDescent="0.25">
      <c r="A6029" s="157"/>
      <c r="B6029" s="161"/>
      <c r="C6029" s="161"/>
    </row>
    <row r="6030" spans="1:3" x14ac:dyDescent="0.25">
      <c r="A6030" s="157"/>
      <c r="B6030" s="161"/>
      <c r="C6030" s="161"/>
    </row>
    <row r="6031" spans="1:3" x14ac:dyDescent="0.25">
      <c r="A6031" s="157"/>
      <c r="B6031" s="161"/>
      <c r="C6031" s="161"/>
    </row>
    <row r="6032" spans="1:3" x14ac:dyDescent="0.25">
      <c r="A6032" s="157"/>
      <c r="B6032" s="161"/>
      <c r="C6032" s="161"/>
    </row>
    <row r="6033" spans="1:3" x14ac:dyDescent="0.25">
      <c r="A6033" s="157"/>
      <c r="B6033" s="161"/>
      <c r="C6033" s="161"/>
    </row>
    <row r="6034" spans="1:3" x14ac:dyDescent="0.25">
      <c r="A6034" s="157"/>
      <c r="B6034" s="161"/>
      <c r="C6034" s="161"/>
    </row>
    <row r="6035" spans="1:3" x14ac:dyDescent="0.25">
      <c r="A6035" s="157"/>
      <c r="B6035" s="161"/>
      <c r="C6035" s="161"/>
    </row>
    <row r="6036" spans="1:3" x14ac:dyDescent="0.25">
      <c r="A6036" s="157"/>
      <c r="B6036" s="161"/>
      <c r="C6036" s="161"/>
    </row>
    <row r="6037" spans="1:3" x14ac:dyDescent="0.25">
      <c r="A6037" s="157"/>
      <c r="B6037" s="161"/>
      <c r="C6037" s="161"/>
    </row>
    <row r="6038" spans="1:3" x14ac:dyDescent="0.25">
      <c r="A6038" s="157"/>
      <c r="B6038" s="161"/>
      <c r="C6038" s="161"/>
    </row>
    <row r="6039" spans="1:3" x14ac:dyDescent="0.25">
      <c r="A6039" s="157"/>
      <c r="B6039" s="161"/>
      <c r="C6039" s="161"/>
    </row>
    <row r="6040" spans="1:3" x14ac:dyDescent="0.25">
      <c r="A6040" s="157"/>
      <c r="B6040" s="161"/>
      <c r="C6040" s="161"/>
    </row>
    <row r="6041" spans="1:3" x14ac:dyDescent="0.25">
      <c r="A6041" s="157"/>
      <c r="B6041" s="161"/>
      <c r="C6041" s="161"/>
    </row>
    <row r="6042" spans="1:3" x14ac:dyDescent="0.25">
      <c r="A6042" s="157"/>
      <c r="B6042" s="161"/>
      <c r="C6042" s="161"/>
    </row>
    <row r="6043" spans="1:3" x14ac:dyDescent="0.25">
      <c r="A6043" s="157"/>
      <c r="B6043" s="161"/>
      <c r="C6043" s="161"/>
    </row>
    <row r="6044" spans="1:3" x14ac:dyDescent="0.25">
      <c r="A6044" s="157"/>
      <c r="B6044" s="161"/>
      <c r="C6044" s="161"/>
    </row>
    <row r="6045" spans="1:3" x14ac:dyDescent="0.25">
      <c r="A6045" s="157"/>
      <c r="B6045" s="161"/>
      <c r="C6045" s="161"/>
    </row>
    <row r="6046" spans="1:3" x14ac:dyDescent="0.25">
      <c r="A6046" s="157"/>
      <c r="B6046" s="161"/>
      <c r="C6046" s="161"/>
    </row>
    <row r="6047" spans="1:3" x14ac:dyDescent="0.25">
      <c r="A6047" s="157"/>
      <c r="B6047" s="161"/>
      <c r="C6047" s="161"/>
    </row>
    <row r="6048" spans="1:3" x14ac:dyDescent="0.25">
      <c r="A6048" s="157"/>
      <c r="B6048" s="161"/>
      <c r="C6048" s="161"/>
    </row>
    <row r="6049" spans="1:3" x14ac:dyDescent="0.25">
      <c r="A6049" s="157"/>
      <c r="B6049" s="161"/>
      <c r="C6049" s="161"/>
    </row>
    <row r="6050" spans="1:3" x14ac:dyDescent="0.25">
      <c r="A6050" s="157"/>
      <c r="B6050" s="161"/>
      <c r="C6050" s="161"/>
    </row>
    <row r="6051" spans="1:3" x14ac:dyDescent="0.25">
      <c r="A6051" s="157"/>
      <c r="B6051" s="161"/>
      <c r="C6051" s="161"/>
    </row>
    <row r="6052" spans="1:3" x14ac:dyDescent="0.25">
      <c r="A6052" s="157"/>
      <c r="B6052" s="161"/>
      <c r="C6052" s="161"/>
    </row>
    <row r="6053" spans="1:3" x14ac:dyDescent="0.25">
      <c r="A6053" s="157"/>
      <c r="B6053" s="161"/>
      <c r="C6053" s="161"/>
    </row>
    <row r="6054" spans="1:3" x14ac:dyDescent="0.25">
      <c r="A6054" s="157"/>
      <c r="B6054" s="161"/>
      <c r="C6054" s="161"/>
    </row>
    <row r="6055" spans="1:3" x14ac:dyDescent="0.25">
      <c r="A6055" s="157"/>
      <c r="B6055" s="161"/>
      <c r="C6055" s="161"/>
    </row>
    <row r="6056" spans="1:3" x14ac:dyDescent="0.25">
      <c r="A6056" s="157"/>
      <c r="B6056" s="161"/>
      <c r="C6056" s="161"/>
    </row>
    <row r="6057" spans="1:3" x14ac:dyDescent="0.25">
      <c r="A6057" s="157"/>
      <c r="B6057" s="161"/>
      <c r="C6057" s="161"/>
    </row>
    <row r="6058" spans="1:3" x14ac:dyDescent="0.25">
      <c r="A6058" s="157"/>
      <c r="B6058" s="161"/>
      <c r="C6058" s="161"/>
    </row>
    <row r="6059" spans="1:3" x14ac:dyDescent="0.25">
      <c r="A6059" s="157"/>
      <c r="B6059" s="161"/>
      <c r="C6059" s="161"/>
    </row>
    <row r="6060" spans="1:3" x14ac:dyDescent="0.25">
      <c r="A6060" s="157"/>
      <c r="B6060" s="161"/>
      <c r="C6060" s="161"/>
    </row>
    <row r="6061" spans="1:3" x14ac:dyDescent="0.25">
      <c r="A6061" s="157"/>
      <c r="B6061" s="161"/>
      <c r="C6061" s="161"/>
    </row>
    <row r="6062" spans="1:3" x14ac:dyDescent="0.25">
      <c r="A6062" s="157"/>
      <c r="B6062" s="161"/>
      <c r="C6062" s="161"/>
    </row>
    <row r="6063" spans="1:3" x14ac:dyDescent="0.25">
      <c r="A6063" s="157"/>
      <c r="B6063" s="161"/>
      <c r="C6063" s="161"/>
    </row>
    <row r="6064" spans="1:3" x14ac:dyDescent="0.25">
      <c r="A6064" s="157"/>
      <c r="B6064" s="161"/>
      <c r="C6064" s="161"/>
    </row>
    <row r="6065" spans="1:3" x14ac:dyDescent="0.25">
      <c r="A6065" s="157"/>
      <c r="B6065" s="161"/>
      <c r="C6065" s="161"/>
    </row>
    <row r="6066" spans="1:3" x14ac:dyDescent="0.25">
      <c r="A6066" s="157"/>
      <c r="B6066" s="161"/>
      <c r="C6066" s="161"/>
    </row>
    <row r="6067" spans="1:3" x14ac:dyDescent="0.25">
      <c r="A6067" s="157"/>
      <c r="B6067" s="161"/>
      <c r="C6067" s="161"/>
    </row>
    <row r="6068" spans="1:3" x14ac:dyDescent="0.25">
      <c r="A6068" s="157"/>
      <c r="B6068" s="161"/>
      <c r="C6068" s="161"/>
    </row>
    <row r="6069" spans="1:3" x14ac:dyDescent="0.25">
      <c r="A6069" s="157"/>
      <c r="B6069" s="161"/>
      <c r="C6069" s="161"/>
    </row>
    <row r="6070" spans="1:3" x14ac:dyDescent="0.25">
      <c r="A6070" s="157"/>
      <c r="B6070" s="161"/>
      <c r="C6070" s="161"/>
    </row>
    <row r="6071" spans="1:3" x14ac:dyDescent="0.25">
      <c r="A6071" s="157"/>
      <c r="B6071" s="161"/>
      <c r="C6071" s="161"/>
    </row>
    <row r="6072" spans="1:3" x14ac:dyDescent="0.25">
      <c r="A6072" s="157"/>
      <c r="B6072" s="161"/>
      <c r="C6072" s="161"/>
    </row>
    <row r="6073" spans="1:3" x14ac:dyDescent="0.25">
      <c r="A6073" s="157"/>
      <c r="B6073" s="161"/>
      <c r="C6073" s="161"/>
    </row>
    <row r="6074" spans="1:3" x14ac:dyDescent="0.25">
      <c r="A6074" s="157"/>
      <c r="B6074" s="161"/>
      <c r="C6074" s="161"/>
    </row>
    <row r="6075" spans="1:3" x14ac:dyDescent="0.25">
      <c r="A6075" s="157"/>
      <c r="B6075" s="161"/>
      <c r="C6075" s="161"/>
    </row>
    <row r="6076" spans="1:3" x14ac:dyDescent="0.25">
      <c r="A6076" s="157"/>
      <c r="B6076" s="161"/>
      <c r="C6076" s="161"/>
    </row>
    <row r="6077" spans="1:3" x14ac:dyDescent="0.25">
      <c r="A6077" s="157"/>
      <c r="B6077" s="161"/>
      <c r="C6077" s="161"/>
    </row>
    <row r="6078" spans="1:3" x14ac:dyDescent="0.25">
      <c r="A6078" s="157"/>
      <c r="B6078" s="161"/>
      <c r="C6078" s="161"/>
    </row>
    <row r="6079" spans="1:3" x14ac:dyDescent="0.25">
      <c r="A6079" s="157"/>
      <c r="B6079" s="161"/>
      <c r="C6079" s="161"/>
    </row>
    <row r="6080" spans="1:3" x14ac:dyDescent="0.25">
      <c r="A6080" s="157"/>
      <c r="B6080" s="161"/>
      <c r="C6080" s="161"/>
    </row>
    <row r="6081" spans="1:3" x14ac:dyDescent="0.25">
      <c r="A6081" s="157"/>
      <c r="B6081" s="161"/>
      <c r="C6081" s="161"/>
    </row>
    <row r="6082" spans="1:3" x14ac:dyDescent="0.25">
      <c r="A6082" s="157"/>
      <c r="B6082" s="161"/>
      <c r="C6082" s="161"/>
    </row>
    <row r="6083" spans="1:3" x14ac:dyDescent="0.25">
      <c r="A6083" s="157"/>
      <c r="B6083" s="161"/>
      <c r="C6083" s="161"/>
    </row>
    <row r="6084" spans="1:3" x14ac:dyDescent="0.25">
      <c r="A6084" s="157"/>
      <c r="B6084" s="161"/>
      <c r="C6084" s="161"/>
    </row>
    <row r="6085" spans="1:3" x14ac:dyDescent="0.25">
      <c r="A6085" s="157"/>
      <c r="B6085" s="161"/>
      <c r="C6085" s="161"/>
    </row>
    <row r="6086" spans="1:3" x14ac:dyDescent="0.25">
      <c r="A6086" s="157"/>
      <c r="B6086" s="161"/>
      <c r="C6086" s="161"/>
    </row>
    <row r="6087" spans="1:3" x14ac:dyDescent="0.25">
      <c r="A6087" s="157"/>
      <c r="B6087" s="161"/>
      <c r="C6087" s="161"/>
    </row>
    <row r="6088" spans="1:3" x14ac:dyDescent="0.25">
      <c r="A6088" s="157"/>
      <c r="B6088" s="161"/>
      <c r="C6088" s="161"/>
    </row>
    <row r="6089" spans="1:3" x14ac:dyDescent="0.25">
      <c r="A6089" s="157"/>
      <c r="B6089" s="161"/>
      <c r="C6089" s="161"/>
    </row>
    <row r="6090" spans="1:3" x14ac:dyDescent="0.25">
      <c r="A6090" s="157"/>
      <c r="B6090" s="161"/>
      <c r="C6090" s="161"/>
    </row>
    <row r="6091" spans="1:3" x14ac:dyDescent="0.25">
      <c r="A6091" s="157"/>
      <c r="B6091" s="161"/>
      <c r="C6091" s="161"/>
    </row>
    <row r="6092" spans="1:3" x14ac:dyDescent="0.25">
      <c r="A6092" s="157"/>
      <c r="B6092" s="161"/>
      <c r="C6092" s="161"/>
    </row>
    <row r="6093" spans="1:3" x14ac:dyDescent="0.25">
      <c r="A6093" s="157"/>
      <c r="B6093" s="161"/>
      <c r="C6093" s="161"/>
    </row>
    <row r="6094" spans="1:3" x14ac:dyDescent="0.25">
      <c r="A6094" s="157"/>
      <c r="B6094" s="161"/>
      <c r="C6094" s="161"/>
    </row>
    <row r="6095" spans="1:3" x14ac:dyDescent="0.25">
      <c r="A6095" s="157"/>
      <c r="B6095" s="161"/>
      <c r="C6095" s="161"/>
    </row>
    <row r="6096" spans="1:3" x14ac:dyDescent="0.25">
      <c r="A6096" s="157"/>
      <c r="B6096" s="161"/>
      <c r="C6096" s="161"/>
    </row>
    <row r="6097" spans="1:3" x14ac:dyDescent="0.25">
      <c r="A6097" s="157"/>
      <c r="B6097" s="161"/>
      <c r="C6097" s="161"/>
    </row>
    <row r="6098" spans="1:3" x14ac:dyDescent="0.25">
      <c r="A6098" s="157"/>
      <c r="B6098" s="161"/>
      <c r="C6098" s="161"/>
    </row>
    <row r="6099" spans="1:3" x14ac:dyDescent="0.25">
      <c r="A6099" s="157"/>
      <c r="B6099" s="161"/>
      <c r="C6099" s="161"/>
    </row>
    <row r="6100" spans="1:3" x14ac:dyDescent="0.25">
      <c r="A6100" s="157"/>
      <c r="B6100" s="161"/>
      <c r="C6100" s="161"/>
    </row>
    <row r="6101" spans="1:3" x14ac:dyDescent="0.25">
      <c r="A6101" s="157"/>
      <c r="B6101" s="161"/>
      <c r="C6101" s="161"/>
    </row>
    <row r="6102" spans="1:3" x14ac:dyDescent="0.25">
      <c r="A6102" s="157"/>
      <c r="B6102" s="161"/>
      <c r="C6102" s="161"/>
    </row>
    <row r="6103" spans="1:3" x14ac:dyDescent="0.25">
      <c r="A6103" s="157"/>
      <c r="B6103" s="161"/>
      <c r="C6103" s="161"/>
    </row>
    <row r="6104" spans="1:3" x14ac:dyDescent="0.25">
      <c r="A6104" s="157"/>
      <c r="B6104" s="161"/>
      <c r="C6104" s="161"/>
    </row>
    <row r="6105" spans="1:3" x14ac:dyDescent="0.25">
      <c r="A6105" s="157"/>
      <c r="B6105" s="161"/>
      <c r="C6105" s="161"/>
    </row>
    <row r="6106" spans="1:3" x14ac:dyDescent="0.25">
      <c r="A6106" s="157"/>
      <c r="B6106" s="161"/>
      <c r="C6106" s="161"/>
    </row>
    <row r="6107" spans="1:3" x14ac:dyDescent="0.25">
      <c r="A6107" s="157"/>
      <c r="B6107" s="161"/>
      <c r="C6107" s="161"/>
    </row>
    <row r="6108" spans="1:3" x14ac:dyDescent="0.25">
      <c r="A6108" s="157"/>
      <c r="B6108" s="161"/>
      <c r="C6108" s="161"/>
    </row>
    <row r="6109" spans="1:3" x14ac:dyDescent="0.25">
      <c r="A6109" s="157"/>
      <c r="B6109" s="161"/>
      <c r="C6109" s="161"/>
    </row>
    <row r="6110" spans="1:3" x14ac:dyDescent="0.25">
      <c r="A6110" s="157"/>
      <c r="B6110" s="161"/>
      <c r="C6110" s="161"/>
    </row>
    <row r="6111" spans="1:3" x14ac:dyDescent="0.25">
      <c r="A6111" s="157"/>
      <c r="B6111" s="161"/>
      <c r="C6111" s="161"/>
    </row>
    <row r="6112" spans="1:3" x14ac:dyDescent="0.25">
      <c r="A6112" s="157"/>
      <c r="B6112" s="161"/>
      <c r="C6112" s="161"/>
    </row>
    <row r="6113" spans="1:3" x14ac:dyDescent="0.25">
      <c r="A6113" s="157"/>
      <c r="B6113" s="161"/>
      <c r="C6113" s="161"/>
    </row>
    <row r="6114" spans="1:3" x14ac:dyDescent="0.25">
      <c r="A6114" s="157"/>
      <c r="B6114" s="161"/>
      <c r="C6114" s="161"/>
    </row>
    <row r="6115" spans="1:3" x14ac:dyDescent="0.25">
      <c r="A6115" s="157"/>
      <c r="B6115" s="161"/>
      <c r="C6115" s="161"/>
    </row>
    <row r="6116" spans="1:3" x14ac:dyDescent="0.25">
      <c r="A6116" s="157"/>
      <c r="B6116" s="161"/>
      <c r="C6116" s="161"/>
    </row>
    <row r="6117" spans="1:3" x14ac:dyDescent="0.25">
      <c r="A6117" s="157"/>
      <c r="B6117" s="161"/>
      <c r="C6117" s="161"/>
    </row>
    <row r="6118" spans="1:3" x14ac:dyDescent="0.25">
      <c r="A6118" s="157"/>
      <c r="B6118" s="161"/>
      <c r="C6118" s="161"/>
    </row>
    <row r="6119" spans="1:3" x14ac:dyDescent="0.25">
      <c r="A6119" s="157"/>
      <c r="B6119" s="161"/>
      <c r="C6119" s="161"/>
    </row>
    <row r="6120" spans="1:3" x14ac:dyDescent="0.25">
      <c r="A6120" s="157"/>
      <c r="B6120" s="161"/>
      <c r="C6120" s="161"/>
    </row>
    <row r="6121" spans="1:3" x14ac:dyDescent="0.25">
      <c r="A6121" s="157"/>
      <c r="B6121" s="161"/>
      <c r="C6121" s="161"/>
    </row>
    <row r="6122" spans="1:3" x14ac:dyDescent="0.25">
      <c r="A6122" s="157"/>
      <c r="B6122" s="161"/>
      <c r="C6122" s="161"/>
    </row>
    <row r="6123" spans="1:3" x14ac:dyDescent="0.25">
      <c r="A6123" s="157"/>
      <c r="B6123" s="161"/>
      <c r="C6123" s="161"/>
    </row>
    <row r="6124" spans="1:3" x14ac:dyDescent="0.25">
      <c r="A6124" s="157"/>
      <c r="B6124" s="161"/>
      <c r="C6124" s="161"/>
    </row>
    <row r="6125" spans="1:3" x14ac:dyDescent="0.25">
      <c r="A6125" s="157"/>
      <c r="B6125" s="161"/>
      <c r="C6125" s="161"/>
    </row>
    <row r="6126" spans="1:3" x14ac:dyDescent="0.25">
      <c r="A6126" s="157"/>
      <c r="B6126" s="161"/>
      <c r="C6126" s="161"/>
    </row>
    <row r="6127" spans="1:3" x14ac:dyDescent="0.25">
      <c r="A6127" s="157"/>
      <c r="B6127" s="161"/>
      <c r="C6127" s="161"/>
    </row>
    <row r="6128" spans="1:3" x14ac:dyDescent="0.25">
      <c r="A6128" s="157"/>
      <c r="B6128" s="161"/>
      <c r="C6128" s="161"/>
    </row>
    <row r="6129" spans="1:3" x14ac:dyDescent="0.25">
      <c r="A6129" s="157"/>
      <c r="B6129" s="161"/>
      <c r="C6129" s="161"/>
    </row>
    <row r="6130" spans="1:3" x14ac:dyDescent="0.25">
      <c r="A6130" s="157"/>
      <c r="B6130" s="161"/>
      <c r="C6130" s="161"/>
    </row>
    <row r="6131" spans="1:3" x14ac:dyDescent="0.25">
      <c r="A6131" s="157"/>
      <c r="B6131" s="161"/>
      <c r="C6131" s="161"/>
    </row>
    <row r="6132" spans="1:3" x14ac:dyDescent="0.25">
      <c r="A6132" s="157"/>
      <c r="B6132" s="161"/>
      <c r="C6132" s="161"/>
    </row>
    <row r="6133" spans="1:3" x14ac:dyDescent="0.25">
      <c r="A6133" s="157"/>
      <c r="B6133" s="161"/>
      <c r="C6133" s="161"/>
    </row>
    <row r="6134" spans="1:3" x14ac:dyDescent="0.25">
      <c r="A6134" s="157"/>
      <c r="B6134" s="161"/>
      <c r="C6134" s="161"/>
    </row>
    <row r="6135" spans="1:3" x14ac:dyDescent="0.25">
      <c r="A6135" s="157"/>
      <c r="B6135" s="161"/>
      <c r="C6135" s="161"/>
    </row>
    <row r="6136" spans="1:3" x14ac:dyDescent="0.25">
      <c r="A6136" s="157"/>
      <c r="B6136" s="161"/>
      <c r="C6136" s="161"/>
    </row>
    <row r="6137" spans="1:3" x14ac:dyDescent="0.25">
      <c r="A6137" s="157"/>
      <c r="B6137" s="161"/>
      <c r="C6137" s="161"/>
    </row>
    <row r="6138" spans="1:3" x14ac:dyDescent="0.25">
      <c r="A6138" s="157"/>
      <c r="B6138" s="161"/>
      <c r="C6138" s="161"/>
    </row>
    <row r="6139" spans="1:3" x14ac:dyDescent="0.25">
      <c r="A6139" s="157"/>
      <c r="B6139" s="161"/>
      <c r="C6139" s="161"/>
    </row>
    <row r="6140" spans="1:3" x14ac:dyDescent="0.25">
      <c r="A6140" s="157"/>
      <c r="B6140" s="161"/>
      <c r="C6140" s="161"/>
    </row>
    <row r="6141" spans="1:3" x14ac:dyDescent="0.25">
      <c r="A6141" s="157"/>
      <c r="B6141" s="161"/>
      <c r="C6141" s="161"/>
    </row>
    <row r="6142" spans="1:3" x14ac:dyDescent="0.25">
      <c r="A6142" s="157"/>
      <c r="B6142" s="161"/>
      <c r="C6142" s="161"/>
    </row>
    <row r="6143" spans="1:3" x14ac:dyDescent="0.25">
      <c r="A6143" s="157"/>
      <c r="B6143" s="161"/>
      <c r="C6143" s="161"/>
    </row>
    <row r="6144" spans="1:3" x14ac:dyDescent="0.25">
      <c r="A6144" s="157"/>
      <c r="B6144" s="161"/>
      <c r="C6144" s="161"/>
    </row>
    <row r="6145" spans="1:3" x14ac:dyDescent="0.25">
      <c r="A6145" s="157"/>
      <c r="B6145" s="161"/>
      <c r="C6145" s="161"/>
    </row>
    <row r="6146" spans="1:3" x14ac:dyDescent="0.25">
      <c r="A6146" s="157"/>
      <c r="B6146" s="161"/>
      <c r="C6146" s="161"/>
    </row>
    <row r="6147" spans="1:3" x14ac:dyDescent="0.25">
      <c r="A6147" s="157"/>
      <c r="B6147" s="161"/>
      <c r="C6147" s="161"/>
    </row>
    <row r="6148" spans="1:3" x14ac:dyDescent="0.25">
      <c r="A6148" s="157"/>
      <c r="B6148" s="161"/>
      <c r="C6148" s="161"/>
    </row>
    <row r="6149" spans="1:3" x14ac:dyDescent="0.25">
      <c r="A6149" s="157"/>
      <c r="B6149" s="161"/>
      <c r="C6149" s="161"/>
    </row>
    <row r="6150" spans="1:3" x14ac:dyDescent="0.25">
      <c r="A6150" s="157"/>
      <c r="B6150" s="161"/>
      <c r="C6150" s="161"/>
    </row>
    <row r="6151" spans="1:3" x14ac:dyDescent="0.25">
      <c r="A6151" s="157"/>
      <c r="B6151" s="161"/>
      <c r="C6151" s="161"/>
    </row>
    <row r="6152" spans="1:3" x14ac:dyDescent="0.25">
      <c r="A6152" s="157"/>
      <c r="B6152" s="161"/>
      <c r="C6152" s="161"/>
    </row>
    <row r="6153" spans="1:3" x14ac:dyDescent="0.25">
      <c r="A6153" s="157"/>
      <c r="B6153" s="161"/>
      <c r="C6153" s="161"/>
    </row>
    <row r="6154" spans="1:3" x14ac:dyDescent="0.25">
      <c r="A6154" s="157"/>
      <c r="B6154" s="161"/>
      <c r="C6154" s="161"/>
    </row>
    <row r="6155" spans="1:3" x14ac:dyDescent="0.25">
      <c r="A6155" s="157"/>
      <c r="B6155" s="161"/>
      <c r="C6155" s="161"/>
    </row>
    <row r="6156" spans="1:3" x14ac:dyDescent="0.25">
      <c r="A6156" s="157"/>
      <c r="B6156" s="161"/>
      <c r="C6156" s="161"/>
    </row>
    <row r="6157" spans="1:3" x14ac:dyDescent="0.25">
      <c r="A6157" s="157"/>
      <c r="B6157" s="161"/>
      <c r="C6157" s="161"/>
    </row>
    <row r="6158" spans="1:3" x14ac:dyDescent="0.25">
      <c r="A6158" s="157"/>
      <c r="B6158" s="161"/>
      <c r="C6158" s="161"/>
    </row>
    <row r="6159" spans="1:3" x14ac:dyDescent="0.25">
      <c r="A6159" s="157"/>
      <c r="B6159" s="161"/>
      <c r="C6159" s="161"/>
    </row>
    <row r="6160" spans="1:3" x14ac:dyDescent="0.25">
      <c r="A6160" s="157"/>
      <c r="B6160" s="161"/>
      <c r="C6160" s="161"/>
    </row>
    <row r="6161" spans="1:3" x14ac:dyDescent="0.25">
      <c r="A6161" s="157"/>
      <c r="B6161" s="161"/>
      <c r="C6161" s="161"/>
    </row>
    <row r="6162" spans="1:3" x14ac:dyDescent="0.25">
      <c r="A6162" s="157"/>
      <c r="B6162" s="161"/>
      <c r="C6162" s="161"/>
    </row>
    <row r="6163" spans="1:3" x14ac:dyDescent="0.25">
      <c r="A6163" s="157"/>
      <c r="B6163" s="161"/>
      <c r="C6163" s="161"/>
    </row>
    <row r="6164" spans="1:3" x14ac:dyDescent="0.25">
      <c r="A6164" s="157"/>
      <c r="B6164" s="161"/>
      <c r="C6164" s="161"/>
    </row>
    <row r="6165" spans="1:3" x14ac:dyDescent="0.25">
      <c r="A6165" s="157"/>
      <c r="B6165" s="161"/>
      <c r="C6165" s="161"/>
    </row>
    <row r="6166" spans="1:3" x14ac:dyDescent="0.25">
      <c r="A6166" s="157"/>
      <c r="B6166" s="161"/>
      <c r="C6166" s="161"/>
    </row>
    <row r="6167" spans="1:3" x14ac:dyDescent="0.25">
      <c r="A6167" s="157"/>
      <c r="B6167" s="161"/>
      <c r="C6167" s="161"/>
    </row>
    <row r="6168" spans="1:3" x14ac:dyDescent="0.25">
      <c r="A6168" s="157"/>
      <c r="B6168" s="161"/>
      <c r="C6168" s="161"/>
    </row>
    <row r="6169" spans="1:3" x14ac:dyDescent="0.25">
      <c r="A6169" s="157"/>
      <c r="B6169" s="161"/>
      <c r="C6169" s="161"/>
    </row>
    <row r="6170" spans="1:3" x14ac:dyDescent="0.25">
      <c r="A6170" s="157"/>
      <c r="B6170" s="161"/>
      <c r="C6170" s="161"/>
    </row>
    <row r="6171" spans="1:3" x14ac:dyDescent="0.25">
      <c r="A6171" s="157"/>
      <c r="B6171" s="161"/>
      <c r="C6171" s="161"/>
    </row>
    <row r="6172" spans="1:3" x14ac:dyDescent="0.25">
      <c r="A6172" s="157"/>
      <c r="B6172" s="161"/>
      <c r="C6172" s="161"/>
    </row>
    <row r="6173" spans="1:3" x14ac:dyDescent="0.25">
      <c r="A6173" s="157"/>
      <c r="B6173" s="161"/>
      <c r="C6173" s="161"/>
    </row>
    <row r="6174" spans="1:3" x14ac:dyDescent="0.25">
      <c r="A6174" s="157"/>
      <c r="B6174" s="161"/>
      <c r="C6174" s="161"/>
    </row>
    <row r="6175" spans="1:3" x14ac:dyDescent="0.25">
      <c r="A6175" s="157"/>
      <c r="B6175" s="161"/>
      <c r="C6175" s="161"/>
    </row>
    <row r="6176" spans="1:3" x14ac:dyDescent="0.25">
      <c r="A6176" s="157"/>
      <c r="B6176" s="161"/>
      <c r="C6176" s="161"/>
    </row>
    <row r="6177" spans="1:3" x14ac:dyDescent="0.25">
      <c r="A6177" s="157"/>
      <c r="B6177" s="161"/>
      <c r="C6177" s="161"/>
    </row>
    <row r="6178" spans="1:3" x14ac:dyDescent="0.25">
      <c r="A6178" s="157"/>
      <c r="B6178" s="161"/>
      <c r="C6178" s="161"/>
    </row>
    <row r="6179" spans="1:3" x14ac:dyDescent="0.25">
      <c r="A6179" s="157"/>
      <c r="B6179" s="161"/>
      <c r="C6179" s="161"/>
    </row>
    <row r="6180" spans="1:3" x14ac:dyDescent="0.25">
      <c r="A6180" s="157"/>
      <c r="B6180" s="161"/>
      <c r="C6180" s="161"/>
    </row>
    <row r="6181" spans="1:3" x14ac:dyDescent="0.25">
      <c r="A6181" s="157"/>
      <c r="B6181" s="161"/>
      <c r="C6181" s="161"/>
    </row>
    <row r="6182" spans="1:3" x14ac:dyDescent="0.25">
      <c r="A6182" s="157"/>
      <c r="B6182" s="161"/>
      <c r="C6182" s="161"/>
    </row>
    <row r="6183" spans="1:3" x14ac:dyDescent="0.25">
      <c r="A6183" s="157"/>
      <c r="B6183" s="161"/>
      <c r="C6183" s="161"/>
    </row>
    <row r="6184" spans="1:3" x14ac:dyDescent="0.25">
      <c r="A6184" s="157"/>
      <c r="B6184" s="161"/>
      <c r="C6184" s="161"/>
    </row>
    <row r="6185" spans="1:3" x14ac:dyDescent="0.25">
      <c r="A6185" s="157"/>
      <c r="B6185" s="161"/>
      <c r="C6185" s="161"/>
    </row>
    <row r="6186" spans="1:3" x14ac:dyDescent="0.25">
      <c r="A6186" s="157"/>
      <c r="B6186" s="161"/>
      <c r="C6186" s="161"/>
    </row>
    <row r="6187" spans="1:3" x14ac:dyDescent="0.25">
      <c r="A6187" s="157"/>
      <c r="B6187" s="161"/>
      <c r="C6187" s="161"/>
    </row>
    <row r="6188" spans="1:3" x14ac:dyDescent="0.25">
      <c r="A6188" s="157"/>
      <c r="B6188" s="161"/>
      <c r="C6188" s="161"/>
    </row>
    <row r="6189" spans="1:3" x14ac:dyDescent="0.25">
      <c r="A6189" s="157"/>
      <c r="B6189" s="161"/>
      <c r="C6189" s="161"/>
    </row>
    <row r="6190" spans="1:3" x14ac:dyDescent="0.25">
      <c r="A6190" s="157"/>
      <c r="B6190" s="161"/>
      <c r="C6190" s="161"/>
    </row>
    <row r="6191" spans="1:3" x14ac:dyDescent="0.25">
      <c r="A6191" s="157"/>
      <c r="B6191" s="161"/>
      <c r="C6191" s="161"/>
    </row>
    <row r="6192" spans="1:3" x14ac:dyDescent="0.25">
      <c r="A6192" s="157"/>
      <c r="B6192" s="161"/>
      <c r="C6192" s="161"/>
    </row>
    <row r="6193" spans="1:3" x14ac:dyDescent="0.25">
      <c r="A6193" s="157"/>
      <c r="B6193" s="161"/>
      <c r="C6193" s="161"/>
    </row>
    <row r="6194" spans="1:3" x14ac:dyDescent="0.25">
      <c r="A6194" s="157"/>
      <c r="B6194" s="161"/>
      <c r="C6194" s="161"/>
    </row>
    <row r="6195" spans="1:3" x14ac:dyDescent="0.25">
      <c r="A6195" s="157"/>
      <c r="B6195" s="161"/>
      <c r="C6195" s="161"/>
    </row>
    <row r="6196" spans="1:3" x14ac:dyDescent="0.25">
      <c r="A6196" s="157"/>
      <c r="B6196" s="161"/>
      <c r="C6196" s="161"/>
    </row>
    <row r="6197" spans="1:3" x14ac:dyDescent="0.25">
      <c r="A6197" s="157"/>
      <c r="B6197" s="161"/>
      <c r="C6197" s="161"/>
    </row>
    <row r="6198" spans="1:3" x14ac:dyDescent="0.25">
      <c r="A6198" s="157"/>
      <c r="B6198" s="161"/>
      <c r="C6198" s="161"/>
    </row>
    <row r="6199" spans="1:3" x14ac:dyDescent="0.25">
      <c r="A6199" s="157"/>
      <c r="B6199" s="161"/>
      <c r="C6199" s="161"/>
    </row>
    <row r="6200" spans="1:3" x14ac:dyDescent="0.25">
      <c r="A6200" s="157"/>
      <c r="B6200" s="161"/>
      <c r="C6200" s="161"/>
    </row>
    <row r="6201" spans="1:3" x14ac:dyDescent="0.25">
      <c r="A6201" s="157"/>
      <c r="B6201" s="161"/>
      <c r="C6201" s="161"/>
    </row>
    <row r="6202" spans="1:3" x14ac:dyDescent="0.25">
      <c r="A6202" s="157"/>
      <c r="B6202" s="161"/>
      <c r="C6202" s="161"/>
    </row>
    <row r="6203" spans="1:3" x14ac:dyDescent="0.25">
      <c r="A6203" s="157"/>
      <c r="B6203" s="161"/>
      <c r="C6203" s="161"/>
    </row>
    <row r="6204" spans="1:3" x14ac:dyDescent="0.25">
      <c r="A6204" s="157"/>
      <c r="B6204" s="161"/>
      <c r="C6204" s="161"/>
    </row>
    <row r="6205" spans="1:3" x14ac:dyDescent="0.25">
      <c r="A6205" s="157"/>
      <c r="B6205" s="161"/>
      <c r="C6205" s="161"/>
    </row>
    <row r="6206" spans="1:3" x14ac:dyDescent="0.25">
      <c r="A6206" s="157"/>
      <c r="B6206" s="161"/>
      <c r="C6206" s="161"/>
    </row>
    <row r="6207" spans="1:3" x14ac:dyDescent="0.25">
      <c r="A6207" s="157"/>
      <c r="B6207" s="161"/>
      <c r="C6207" s="161"/>
    </row>
    <row r="6208" spans="1:3" x14ac:dyDescent="0.25">
      <c r="A6208" s="157"/>
      <c r="B6208" s="161"/>
      <c r="C6208" s="161"/>
    </row>
    <row r="6209" spans="1:3" x14ac:dyDescent="0.25">
      <c r="A6209" s="157"/>
      <c r="B6209" s="161"/>
      <c r="C6209" s="161"/>
    </row>
    <row r="6210" spans="1:3" x14ac:dyDescent="0.25">
      <c r="A6210" s="157"/>
      <c r="B6210" s="161"/>
      <c r="C6210" s="161"/>
    </row>
    <row r="6211" spans="1:3" x14ac:dyDescent="0.25">
      <c r="A6211" s="157"/>
      <c r="B6211" s="161"/>
      <c r="C6211" s="161"/>
    </row>
    <row r="6212" spans="1:3" x14ac:dyDescent="0.25">
      <c r="A6212" s="157"/>
      <c r="B6212" s="161"/>
      <c r="C6212" s="161"/>
    </row>
    <row r="6213" spans="1:3" x14ac:dyDescent="0.25">
      <c r="A6213" s="157"/>
      <c r="B6213" s="161"/>
      <c r="C6213" s="161"/>
    </row>
    <row r="6214" spans="1:3" x14ac:dyDescent="0.25">
      <c r="A6214" s="157"/>
      <c r="B6214" s="161"/>
      <c r="C6214" s="161"/>
    </row>
    <row r="6215" spans="1:3" x14ac:dyDescent="0.25">
      <c r="A6215" s="157"/>
      <c r="B6215" s="161"/>
      <c r="C6215" s="161"/>
    </row>
    <row r="6216" spans="1:3" x14ac:dyDescent="0.25">
      <c r="A6216" s="157"/>
      <c r="B6216" s="161"/>
      <c r="C6216" s="161"/>
    </row>
    <row r="6217" spans="1:3" x14ac:dyDescent="0.25">
      <c r="A6217" s="157"/>
      <c r="B6217" s="161"/>
      <c r="C6217" s="161"/>
    </row>
    <row r="6218" spans="1:3" x14ac:dyDescent="0.25">
      <c r="A6218" s="157"/>
      <c r="B6218" s="161"/>
      <c r="C6218" s="161"/>
    </row>
    <row r="6219" spans="1:3" x14ac:dyDescent="0.25">
      <c r="A6219" s="157"/>
      <c r="B6219" s="161"/>
      <c r="C6219" s="161"/>
    </row>
    <row r="6220" spans="1:3" x14ac:dyDescent="0.25">
      <c r="A6220" s="157"/>
      <c r="B6220" s="161"/>
      <c r="C6220" s="161"/>
    </row>
    <row r="6221" spans="1:3" x14ac:dyDescent="0.25">
      <c r="A6221" s="157"/>
      <c r="B6221" s="161"/>
      <c r="C6221" s="161"/>
    </row>
    <row r="6222" spans="1:3" x14ac:dyDescent="0.25">
      <c r="A6222" s="157"/>
      <c r="B6222" s="161"/>
      <c r="C6222" s="161"/>
    </row>
    <row r="6223" spans="1:3" x14ac:dyDescent="0.25">
      <c r="A6223" s="157"/>
      <c r="B6223" s="161"/>
      <c r="C6223" s="161"/>
    </row>
    <row r="6224" spans="1:3" x14ac:dyDescent="0.25">
      <c r="A6224" s="157"/>
      <c r="B6224" s="161"/>
      <c r="C6224" s="161"/>
    </row>
    <row r="6225" spans="1:3" x14ac:dyDescent="0.25">
      <c r="A6225" s="157"/>
      <c r="B6225" s="161"/>
      <c r="C6225" s="161"/>
    </row>
    <row r="6226" spans="1:3" x14ac:dyDescent="0.25">
      <c r="A6226" s="157"/>
      <c r="B6226" s="161"/>
      <c r="C6226" s="161"/>
    </row>
    <row r="6227" spans="1:3" x14ac:dyDescent="0.25">
      <c r="A6227" s="157"/>
      <c r="B6227" s="161"/>
      <c r="C6227" s="161"/>
    </row>
    <row r="6228" spans="1:3" x14ac:dyDescent="0.25">
      <c r="A6228" s="157"/>
      <c r="B6228" s="161"/>
      <c r="C6228" s="161"/>
    </row>
    <row r="6229" spans="1:3" x14ac:dyDescent="0.25">
      <c r="A6229" s="157"/>
      <c r="B6229" s="161"/>
      <c r="C6229" s="161"/>
    </row>
    <row r="6230" spans="1:3" x14ac:dyDescent="0.25">
      <c r="A6230" s="157"/>
      <c r="B6230" s="161"/>
      <c r="C6230" s="161"/>
    </row>
    <row r="6231" spans="1:3" x14ac:dyDescent="0.25">
      <c r="A6231" s="157"/>
      <c r="B6231" s="161"/>
      <c r="C6231" s="161"/>
    </row>
    <row r="6232" spans="1:3" x14ac:dyDescent="0.25">
      <c r="A6232" s="157"/>
      <c r="B6232" s="161"/>
      <c r="C6232" s="161"/>
    </row>
    <row r="6233" spans="1:3" x14ac:dyDescent="0.25">
      <c r="A6233" s="157"/>
      <c r="B6233" s="161"/>
      <c r="C6233" s="161"/>
    </row>
    <row r="6234" spans="1:3" x14ac:dyDescent="0.25">
      <c r="A6234" s="157"/>
      <c r="B6234" s="161"/>
      <c r="C6234" s="161"/>
    </row>
    <row r="6235" spans="1:3" x14ac:dyDescent="0.25">
      <c r="A6235" s="157"/>
      <c r="B6235" s="161"/>
      <c r="C6235" s="161"/>
    </row>
    <row r="6236" spans="1:3" x14ac:dyDescent="0.25">
      <c r="A6236" s="157"/>
      <c r="B6236" s="161"/>
      <c r="C6236" s="161"/>
    </row>
    <row r="6237" spans="1:3" x14ac:dyDescent="0.25">
      <c r="A6237" s="157"/>
      <c r="B6237" s="161"/>
      <c r="C6237" s="161"/>
    </row>
    <row r="6238" spans="1:3" x14ac:dyDescent="0.25">
      <c r="A6238" s="157"/>
      <c r="B6238" s="161"/>
      <c r="C6238" s="161"/>
    </row>
    <row r="6239" spans="1:3" x14ac:dyDescent="0.25">
      <c r="A6239" s="157"/>
      <c r="B6239" s="161"/>
      <c r="C6239" s="161"/>
    </row>
    <row r="6240" spans="1:3" x14ac:dyDescent="0.25">
      <c r="A6240" s="157"/>
      <c r="B6240" s="161"/>
      <c r="C6240" s="161"/>
    </row>
    <row r="6241" spans="1:3" x14ac:dyDescent="0.25">
      <c r="A6241" s="157"/>
      <c r="B6241" s="161"/>
      <c r="C6241" s="161"/>
    </row>
    <row r="6242" spans="1:3" x14ac:dyDescent="0.25">
      <c r="A6242" s="157"/>
      <c r="B6242" s="161"/>
      <c r="C6242" s="161"/>
    </row>
    <row r="6243" spans="1:3" x14ac:dyDescent="0.25">
      <c r="A6243" s="157"/>
      <c r="B6243" s="161"/>
      <c r="C6243" s="161"/>
    </row>
    <row r="6244" spans="1:3" x14ac:dyDescent="0.25">
      <c r="A6244" s="157"/>
      <c r="B6244" s="161"/>
      <c r="C6244" s="161"/>
    </row>
    <row r="6245" spans="1:3" x14ac:dyDescent="0.25">
      <c r="A6245" s="157"/>
      <c r="B6245" s="161"/>
      <c r="C6245" s="161"/>
    </row>
    <row r="6246" spans="1:3" x14ac:dyDescent="0.25">
      <c r="A6246" s="157"/>
      <c r="B6246" s="161"/>
      <c r="C6246" s="161"/>
    </row>
    <row r="6247" spans="1:3" x14ac:dyDescent="0.25">
      <c r="A6247" s="157"/>
      <c r="B6247" s="161"/>
      <c r="C6247" s="161"/>
    </row>
    <row r="6248" spans="1:3" x14ac:dyDescent="0.25">
      <c r="A6248" s="157"/>
      <c r="B6248" s="161"/>
      <c r="C6248" s="161"/>
    </row>
    <row r="6249" spans="1:3" x14ac:dyDescent="0.25">
      <c r="A6249" s="157"/>
      <c r="B6249" s="161"/>
      <c r="C6249" s="161"/>
    </row>
    <row r="6250" spans="1:3" x14ac:dyDescent="0.25">
      <c r="A6250" s="157"/>
      <c r="B6250" s="161"/>
      <c r="C6250" s="161"/>
    </row>
    <row r="6251" spans="1:3" x14ac:dyDescent="0.25">
      <c r="A6251" s="157"/>
      <c r="B6251" s="161"/>
      <c r="C6251" s="161"/>
    </row>
    <row r="6252" spans="1:3" x14ac:dyDescent="0.25">
      <c r="A6252" s="157"/>
      <c r="B6252" s="161"/>
      <c r="C6252" s="161"/>
    </row>
    <row r="6253" spans="1:3" x14ac:dyDescent="0.25">
      <c r="A6253" s="157"/>
      <c r="B6253" s="161"/>
      <c r="C6253" s="161"/>
    </row>
    <row r="6254" spans="1:3" x14ac:dyDescent="0.25">
      <c r="A6254" s="157"/>
      <c r="B6254" s="161"/>
      <c r="C6254" s="161"/>
    </row>
    <row r="6255" spans="1:3" x14ac:dyDescent="0.25">
      <c r="A6255" s="157"/>
      <c r="B6255" s="161"/>
      <c r="C6255" s="161"/>
    </row>
    <row r="6256" spans="1:3" x14ac:dyDescent="0.25">
      <c r="A6256" s="157"/>
      <c r="B6256" s="161"/>
      <c r="C6256" s="161"/>
    </row>
    <row r="6257" spans="1:3" x14ac:dyDescent="0.25">
      <c r="A6257" s="157"/>
      <c r="B6257" s="161"/>
      <c r="C6257" s="161"/>
    </row>
    <row r="6258" spans="1:3" x14ac:dyDescent="0.25">
      <c r="A6258" s="157"/>
      <c r="B6258" s="161"/>
      <c r="C6258" s="161"/>
    </row>
    <row r="6259" spans="1:3" x14ac:dyDescent="0.25">
      <c r="A6259" s="157"/>
      <c r="B6259" s="161"/>
      <c r="C6259" s="161"/>
    </row>
    <row r="6260" spans="1:3" x14ac:dyDescent="0.25">
      <c r="A6260" s="157"/>
      <c r="B6260" s="161"/>
      <c r="C6260" s="161"/>
    </row>
    <row r="6261" spans="1:3" x14ac:dyDescent="0.25">
      <c r="A6261" s="157"/>
      <c r="B6261" s="161"/>
      <c r="C6261" s="161"/>
    </row>
    <row r="6262" spans="1:3" x14ac:dyDescent="0.25">
      <c r="A6262" s="157"/>
      <c r="B6262" s="161"/>
      <c r="C6262" s="161"/>
    </row>
    <row r="6263" spans="1:3" x14ac:dyDescent="0.25">
      <c r="A6263" s="157"/>
      <c r="B6263" s="161"/>
      <c r="C6263" s="161"/>
    </row>
    <row r="6264" spans="1:3" x14ac:dyDescent="0.25">
      <c r="A6264" s="157"/>
      <c r="B6264" s="161"/>
      <c r="C6264" s="161"/>
    </row>
    <row r="6265" spans="1:3" x14ac:dyDescent="0.25">
      <c r="A6265" s="157"/>
      <c r="B6265" s="161"/>
      <c r="C6265" s="161"/>
    </row>
    <row r="6266" spans="1:3" x14ac:dyDescent="0.25">
      <c r="A6266" s="157"/>
      <c r="B6266" s="161"/>
      <c r="C6266" s="161"/>
    </row>
    <row r="6267" spans="1:3" x14ac:dyDescent="0.25">
      <c r="A6267" s="157"/>
      <c r="B6267" s="161"/>
      <c r="C6267" s="161"/>
    </row>
    <row r="6268" spans="1:3" x14ac:dyDescent="0.25">
      <c r="A6268" s="157"/>
      <c r="B6268" s="161"/>
      <c r="C6268" s="161"/>
    </row>
    <row r="6269" spans="1:3" x14ac:dyDescent="0.25">
      <c r="A6269" s="157"/>
      <c r="B6269" s="161"/>
      <c r="C6269" s="161"/>
    </row>
    <row r="6270" spans="1:3" x14ac:dyDescent="0.25">
      <c r="A6270" s="157"/>
      <c r="B6270" s="161"/>
      <c r="C6270" s="161"/>
    </row>
    <row r="6271" spans="1:3" x14ac:dyDescent="0.25">
      <c r="A6271" s="157"/>
      <c r="B6271" s="161"/>
      <c r="C6271" s="161"/>
    </row>
    <row r="6272" spans="1:3" x14ac:dyDescent="0.25">
      <c r="A6272" s="157"/>
      <c r="B6272" s="161"/>
      <c r="C6272" s="161"/>
    </row>
    <row r="6273" spans="1:3" x14ac:dyDescent="0.25">
      <c r="A6273" s="157"/>
      <c r="B6273" s="161"/>
      <c r="C6273" s="161"/>
    </row>
    <row r="6274" spans="1:3" x14ac:dyDescent="0.25">
      <c r="A6274" s="157"/>
      <c r="B6274" s="161"/>
      <c r="C6274" s="161"/>
    </row>
    <row r="6275" spans="1:3" x14ac:dyDescent="0.25">
      <c r="A6275" s="157"/>
      <c r="B6275" s="161"/>
      <c r="C6275" s="161"/>
    </row>
    <row r="6276" spans="1:3" x14ac:dyDescent="0.25">
      <c r="A6276" s="157"/>
      <c r="B6276" s="161"/>
      <c r="C6276" s="161"/>
    </row>
    <row r="6277" spans="1:3" x14ac:dyDescent="0.25">
      <c r="A6277" s="157"/>
      <c r="B6277" s="161"/>
      <c r="C6277" s="161"/>
    </row>
    <row r="6278" spans="1:3" x14ac:dyDescent="0.25">
      <c r="A6278" s="157"/>
      <c r="B6278" s="161"/>
      <c r="C6278" s="161"/>
    </row>
    <row r="6279" spans="1:3" x14ac:dyDescent="0.25">
      <c r="A6279" s="157"/>
      <c r="B6279" s="161"/>
      <c r="C6279" s="161"/>
    </row>
    <row r="6280" spans="1:3" x14ac:dyDescent="0.25">
      <c r="A6280" s="157"/>
      <c r="B6280" s="161"/>
      <c r="C6280" s="161"/>
    </row>
    <row r="6281" spans="1:3" x14ac:dyDescent="0.25">
      <c r="A6281" s="157"/>
      <c r="B6281" s="161"/>
      <c r="C6281" s="161"/>
    </row>
    <row r="6282" spans="1:3" x14ac:dyDescent="0.25">
      <c r="A6282" s="157"/>
      <c r="B6282" s="161"/>
      <c r="C6282" s="161"/>
    </row>
    <row r="6283" spans="1:3" x14ac:dyDescent="0.25">
      <c r="A6283" s="157"/>
      <c r="B6283" s="161"/>
      <c r="C6283" s="161"/>
    </row>
    <row r="6284" spans="1:3" x14ac:dyDescent="0.25">
      <c r="A6284" s="157"/>
      <c r="B6284" s="161"/>
      <c r="C6284" s="161"/>
    </row>
    <row r="6285" spans="1:3" x14ac:dyDescent="0.25">
      <c r="A6285" s="157"/>
      <c r="B6285" s="161"/>
      <c r="C6285" s="161"/>
    </row>
    <row r="6286" spans="1:3" x14ac:dyDescent="0.25">
      <c r="A6286" s="157"/>
      <c r="B6286" s="161"/>
      <c r="C6286" s="161"/>
    </row>
    <row r="6287" spans="1:3" x14ac:dyDescent="0.25">
      <c r="A6287" s="157"/>
      <c r="B6287" s="161"/>
      <c r="C6287" s="161"/>
    </row>
    <row r="6288" spans="1:3" x14ac:dyDescent="0.25">
      <c r="A6288" s="157"/>
      <c r="B6288" s="161"/>
      <c r="C6288" s="161"/>
    </row>
    <row r="6289" spans="1:3" x14ac:dyDescent="0.25">
      <c r="A6289" s="157"/>
      <c r="B6289" s="161"/>
      <c r="C6289" s="161"/>
    </row>
    <row r="6290" spans="1:3" x14ac:dyDescent="0.25">
      <c r="A6290" s="157"/>
      <c r="B6290" s="161"/>
      <c r="C6290" s="161"/>
    </row>
    <row r="6291" spans="1:3" x14ac:dyDescent="0.25">
      <c r="A6291" s="157"/>
      <c r="B6291" s="161"/>
      <c r="C6291" s="161"/>
    </row>
    <row r="6292" spans="1:3" x14ac:dyDescent="0.25">
      <c r="A6292" s="157"/>
      <c r="B6292" s="161"/>
      <c r="C6292" s="161"/>
    </row>
    <row r="6293" spans="1:3" x14ac:dyDescent="0.25">
      <c r="A6293" s="157"/>
      <c r="B6293" s="161"/>
      <c r="C6293" s="161"/>
    </row>
    <row r="6294" spans="1:3" x14ac:dyDescent="0.25">
      <c r="A6294" s="157"/>
      <c r="B6294" s="161"/>
      <c r="C6294" s="161"/>
    </row>
    <row r="6295" spans="1:3" x14ac:dyDescent="0.25">
      <c r="A6295" s="157"/>
      <c r="B6295" s="161"/>
      <c r="C6295" s="161"/>
    </row>
    <row r="6296" spans="1:3" x14ac:dyDescent="0.25">
      <c r="A6296" s="157"/>
      <c r="B6296" s="161"/>
      <c r="C6296" s="161"/>
    </row>
    <row r="6297" spans="1:3" x14ac:dyDescent="0.25">
      <c r="A6297" s="157"/>
      <c r="B6297" s="161"/>
      <c r="C6297" s="161"/>
    </row>
    <row r="6298" spans="1:3" x14ac:dyDescent="0.25">
      <c r="A6298" s="157"/>
      <c r="B6298" s="161"/>
      <c r="C6298" s="161"/>
    </row>
    <row r="6299" spans="1:3" x14ac:dyDescent="0.25">
      <c r="A6299" s="157"/>
      <c r="B6299" s="161"/>
      <c r="C6299" s="161"/>
    </row>
    <row r="6300" spans="1:3" x14ac:dyDescent="0.25">
      <c r="A6300" s="157"/>
      <c r="B6300" s="161"/>
      <c r="C6300" s="161"/>
    </row>
    <row r="6301" spans="1:3" x14ac:dyDescent="0.25">
      <c r="A6301" s="157"/>
      <c r="B6301" s="161"/>
      <c r="C6301" s="161"/>
    </row>
    <row r="6302" spans="1:3" x14ac:dyDescent="0.25">
      <c r="A6302" s="157"/>
      <c r="B6302" s="161"/>
      <c r="C6302" s="161"/>
    </row>
    <row r="6303" spans="1:3" x14ac:dyDescent="0.25">
      <c r="A6303" s="157"/>
      <c r="B6303" s="161"/>
      <c r="C6303" s="161"/>
    </row>
    <row r="6304" spans="1:3" x14ac:dyDescent="0.25">
      <c r="A6304" s="157"/>
      <c r="B6304" s="161"/>
      <c r="C6304" s="161"/>
    </row>
    <row r="6305" spans="1:3" x14ac:dyDescent="0.25">
      <c r="A6305" s="157"/>
      <c r="B6305" s="161"/>
      <c r="C6305" s="161"/>
    </row>
    <row r="6306" spans="1:3" x14ac:dyDescent="0.25">
      <c r="A6306" s="157"/>
      <c r="B6306" s="161"/>
      <c r="C6306" s="161"/>
    </row>
    <row r="6307" spans="1:3" x14ac:dyDescent="0.25">
      <c r="A6307" s="157"/>
      <c r="B6307" s="161"/>
      <c r="C6307" s="161"/>
    </row>
    <row r="6308" spans="1:3" x14ac:dyDescent="0.25">
      <c r="A6308" s="157"/>
      <c r="B6308" s="161"/>
      <c r="C6308" s="161"/>
    </row>
    <row r="6309" spans="1:3" x14ac:dyDescent="0.25">
      <c r="A6309" s="157"/>
      <c r="B6309" s="161"/>
      <c r="C6309" s="161"/>
    </row>
    <row r="6310" spans="1:3" x14ac:dyDescent="0.25">
      <c r="A6310" s="157"/>
      <c r="B6310" s="161"/>
      <c r="C6310" s="161"/>
    </row>
    <row r="6311" spans="1:3" x14ac:dyDescent="0.25">
      <c r="A6311" s="157"/>
      <c r="B6311" s="161"/>
      <c r="C6311" s="161"/>
    </row>
    <row r="6312" spans="1:3" x14ac:dyDescent="0.25">
      <c r="A6312" s="157"/>
      <c r="B6312" s="161"/>
      <c r="C6312" s="161"/>
    </row>
    <row r="6313" spans="1:3" x14ac:dyDescent="0.25">
      <c r="A6313" s="157"/>
      <c r="B6313" s="161"/>
      <c r="C6313" s="161"/>
    </row>
    <row r="6314" spans="1:3" x14ac:dyDescent="0.25">
      <c r="A6314" s="157"/>
      <c r="B6314" s="161"/>
      <c r="C6314" s="161"/>
    </row>
    <row r="6315" spans="1:3" x14ac:dyDescent="0.25">
      <c r="A6315" s="157"/>
      <c r="B6315" s="161"/>
      <c r="C6315" s="161"/>
    </row>
    <row r="6316" spans="1:3" x14ac:dyDescent="0.25">
      <c r="A6316" s="157"/>
      <c r="B6316" s="161"/>
      <c r="C6316" s="161"/>
    </row>
    <row r="6317" spans="1:3" x14ac:dyDescent="0.25">
      <c r="A6317" s="157"/>
      <c r="B6317" s="161"/>
      <c r="C6317" s="161"/>
    </row>
    <row r="6318" spans="1:3" x14ac:dyDescent="0.25">
      <c r="A6318" s="157"/>
      <c r="B6318" s="161"/>
      <c r="C6318" s="161"/>
    </row>
    <row r="6319" spans="1:3" x14ac:dyDescent="0.25">
      <c r="A6319" s="157"/>
      <c r="B6319" s="161"/>
      <c r="C6319" s="161"/>
    </row>
    <row r="6320" spans="1:3" x14ac:dyDescent="0.25">
      <c r="A6320" s="157"/>
      <c r="B6320" s="161"/>
      <c r="C6320" s="161"/>
    </row>
    <row r="6321" spans="1:3" x14ac:dyDescent="0.25">
      <c r="A6321" s="157"/>
      <c r="B6321" s="161"/>
      <c r="C6321" s="161"/>
    </row>
    <row r="6322" spans="1:3" x14ac:dyDescent="0.25">
      <c r="A6322" s="157"/>
      <c r="B6322" s="161"/>
      <c r="C6322" s="161"/>
    </row>
    <row r="6323" spans="1:3" x14ac:dyDescent="0.25">
      <c r="A6323" s="157"/>
      <c r="B6323" s="161"/>
      <c r="C6323" s="161"/>
    </row>
    <row r="6324" spans="1:3" x14ac:dyDescent="0.25">
      <c r="A6324" s="157"/>
      <c r="B6324" s="161"/>
      <c r="C6324" s="161"/>
    </row>
    <row r="6325" spans="1:3" x14ac:dyDescent="0.25">
      <c r="A6325" s="157"/>
      <c r="B6325" s="161"/>
      <c r="C6325" s="161"/>
    </row>
    <row r="6326" spans="1:3" x14ac:dyDescent="0.25">
      <c r="A6326" s="157"/>
      <c r="B6326" s="161"/>
      <c r="C6326" s="161"/>
    </row>
    <row r="6327" spans="1:3" x14ac:dyDescent="0.25">
      <c r="A6327" s="157"/>
      <c r="B6327" s="161"/>
      <c r="C6327" s="161"/>
    </row>
    <row r="6328" spans="1:3" x14ac:dyDescent="0.25">
      <c r="A6328" s="157"/>
      <c r="B6328" s="161"/>
      <c r="C6328" s="161"/>
    </row>
    <row r="6329" spans="1:3" x14ac:dyDescent="0.25">
      <c r="A6329" s="157"/>
      <c r="B6329" s="161"/>
      <c r="C6329" s="161"/>
    </row>
    <row r="6330" spans="1:3" x14ac:dyDescent="0.25">
      <c r="A6330" s="157"/>
      <c r="B6330" s="161"/>
      <c r="C6330" s="161"/>
    </row>
    <row r="6331" spans="1:3" x14ac:dyDescent="0.25">
      <c r="A6331" s="157"/>
      <c r="B6331" s="161"/>
      <c r="C6331" s="161"/>
    </row>
    <row r="6332" spans="1:3" x14ac:dyDescent="0.25">
      <c r="A6332" s="157"/>
      <c r="B6332" s="161"/>
      <c r="C6332" s="161"/>
    </row>
    <row r="6333" spans="1:3" x14ac:dyDescent="0.25">
      <c r="A6333" s="157"/>
      <c r="B6333" s="161"/>
      <c r="C6333" s="161"/>
    </row>
    <row r="6334" spans="1:3" x14ac:dyDescent="0.25">
      <c r="A6334" s="157"/>
      <c r="B6334" s="161"/>
      <c r="C6334" s="161"/>
    </row>
    <row r="6335" spans="1:3" x14ac:dyDescent="0.25">
      <c r="A6335" s="157"/>
      <c r="B6335" s="161"/>
      <c r="C6335" s="161"/>
    </row>
    <row r="6336" spans="1:3" x14ac:dyDescent="0.25">
      <c r="A6336" s="157"/>
      <c r="B6336" s="161"/>
      <c r="C6336" s="161"/>
    </row>
    <row r="6337" spans="1:3" x14ac:dyDescent="0.25">
      <c r="A6337" s="157"/>
      <c r="B6337" s="161"/>
      <c r="C6337" s="161"/>
    </row>
    <row r="6338" spans="1:3" x14ac:dyDescent="0.25">
      <c r="A6338" s="157"/>
      <c r="B6338" s="161"/>
      <c r="C6338" s="161"/>
    </row>
    <row r="6339" spans="1:3" x14ac:dyDescent="0.25">
      <c r="A6339" s="157"/>
      <c r="B6339" s="161"/>
      <c r="C6339" s="161"/>
    </row>
    <row r="6340" spans="1:3" x14ac:dyDescent="0.25">
      <c r="A6340" s="157"/>
      <c r="B6340" s="161"/>
      <c r="C6340" s="161"/>
    </row>
    <row r="6341" spans="1:3" x14ac:dyDescent="0.25">
      <c r="A6341" s="157"/>
      <c r="B6341" s="161"/>
      <c r="C6341" s="161"/>
    </row>
    <row r="6342" spans="1:3" x14ac:dyDescent="0.25">
      <c r="A6342" s="157"/>
      <c r="B6342" s="161"/>
      <c r="C6342" s="161"/>
    </row>
    <row r="6343" spans="1:3" x14ac:dyDescent="0.25">
      <c r="A6343" s="157"/>
      <c r="B6343" s="161"/>
      <c r="C6343" s="161"/>
    </row>
    <row r="6344" spans="1:3" x14ac:dyDescent="0.25">
      <c r="A6344" s="157"/>
      <c r="B6344" s="161"/>
      <c r="C6344" s="161"/>
    </row>
    <row r="6345" spans="1:3" x14ac:dyDescent="0.25">
      <c r="A6345" s="157"/>
      <c r="B6345" s="161"/>
      <c r="C6345" s="161"/>
    </row>
    <row r="6346" spans="1:3" x14ac:dyDescent="0.25">
      <c r="A6346" s="157"/>
      <c r="B6346" s="161"/>
      <c r="C6346" s="161"/>
    </row>
    <row r="6347" spans="1:3" x14ac:dyDescent="0.25">
      <c r="A6347" s="157"/>
      <c r="B6347" s="161"/>
      <c r="C6347" s="161"/>
    </row>
    <row r="6348" spans="1:3" x14ac:dyDescent="0.25">
      <c r="A6348" s="157"/>
      <c r="B6348" s="161"/>
      <c r="C6348" s="161"/>
    </row>
    <row r="6349" spans="1:3" x14ac:dyDescent="0.25">
      <c r="A6349" s="157"/>
      <c r="B6349" s="161"/>
      <c r="C6349" s="161"/>
    </row>
    <row r="6350" spans="1:3" x14ac:dyDescent="0.25">
      <c r="A6350" s="157"/>
      <c r="B6350" s="161"/>
      <c r="C6350" s="161"/>
    </row>
    <row r="6351" spans="1:3" x14ac:dyDescent="0.25">
      <c r="A6351" s="157"/>
      <c r="B6351" s="161"/>
      <c r="C6351" s="161"/>
    </row>
    <row r="6352" spans="1:3" x14ac:dyDescent="0.25">
      <c r="A6352" s="157"/>
      <c r="B6352" s="161"/>
      <c r="C6352" s="161"/>
    </row>
    <row r="6353" spans="1:3" x14ac:dyDescent="0.25">
      <c r="A6353" s="157"/>
      <c r="B6353" s="161"/>
      <c r="C6353" s="161"/>
    </row>
    <row r="6354" spans="1:3" x14ac:dyDescent="0.25">
      <c r="A6354" s="157"/>
      <c r="B6354" s="161"/>
      <c r="C6354" s="161"/>
    </row>
    <row r="6355" spans="1:3" x14ac:dyDescent="0.25">
      <c r="A6355" s="157"/>
      <c r="B6355" s="161"/>
      <c r="C6355" s="161"/>
    </row>
    <row r="6356" spans="1:3" x14ac:dyDescent="0.25">
      <c r="A6356" s="157"/>
      <c r="B6356" s="161"/>
      <c r="C6356" s="161"/>
    </row>
    <row r="6357" spans="1:3" x14ac:dyDescent="0.25">
      <c r="A6357" s="157"/>
      <c r="B6357" s="161"/>
      <c r="C6357" s="161"/>
    </row>
    <row r="6358" spans="1:3" x14ac:dyDescent="0.25">
      <c r="A6358" s="157"/>
      <c r="B6358" s="161"/>
      <c r="C6358" s="161"/>
    </row>
    <row r="6359" spans="1:3" x14ac:dyDescent="0.25">
      <c r="A6359" s="157"/>
      <c r="B6359" s="161"/>
      <c r="C6359" s="161"/>
    </row>
    <row r="6360" spans="1:3" x14ac:dyDescent="0.25">
      <c r="A6360" s="157"/>
      <c r="B6360" s="161"/>
      <c r="C6360" s="161"/>
    </row>
    <row r="6361" spans="1:3" x14ac:dyDescent="0.25">
      <c r="A6361" s="157"/>
      <c r="B6361" s="161"/>
      <c r="C6361" s="161"/>
    </row>
    <row r="6362" spans="1:3" x14ac:dyDescent="0.25">
      <c r="A6362" s="157"/>
      <c r="B6362" s="161"/>
      <c r="C6362" s="161"/>
    </row>
    <row r="6363" spans="1:3" x14ac:dyDescent="0.25">
      <c r="A6363" s="157"/>
      <c r="B6363" s="161"/>
      <c r="C6363" s="161"/>
    </row>
    <row r="6364" spans="1:3" x14ac:dyDescent="0.25">
      <c r="A6364" s="157"/>
      <c r="B6364" s="161"/>
      <c r="C6364" s="161"/>
    </row>
    <row r="6365" spans="1:3" x14ac:dyDescent="0.25">
      <c r="A6365" s="157"/>
      <c r="B6365" s="161"/>
      <c r="C6365" s="161"/>
    </row>
    <row r="6366" spans="1:3" x14ac:dyDescent="0.25">
      <c r="A6366" s="157"/>
      <c r="B6366" s="161"/>
      <c r="C6366" s="161"/>
    </row>
    <row r="6367" spans="1:3" x14ac:dyDescent="0.25">
      <c r="A6367" s="157"/>
      <c r="B6367" s="161"/>
      <c r="C6367" s="161"/>
    </row>
    <row r="6368" spans="1:3" x14ac:dyDescent="0.25">
      <c r="A6368" s="157"/>
      <c r="B6368" s="161"/>
      <c r="C6368" s="161"/>
    </row>
    <row r="6369" spans="1:3" x14ac:dyDescent="0.25">
      <c r="A6369" s="157"/>
      <c r="B6369" s="161"/>
      <c r="C6369" s="161"/>
    </row>
    <row r="6370" spans="1:3" x14ac:dyDescent="0.25">
      <c r="A6370" s="157"/>
      <c r="B6370" s="161"/>
      <c r="C6370" s="161"/>
    </row>
    <row r="6371" spans="1:3" x14ac:dyDescent="0.25">
      <c r="A6371" s="157"/>
      <c r="B6371" s="161"/>
      <c r="C6371" s="161"/>
    </row>
    <row r="6372" spans="1:3" x14ac:dyDescent="0.25">
      <c r="A6372" s="157"/>
      <c r="B6372" s="161"/>
      <c r="C6372" s="161"/>
    </row>
    <row r="6373" spans="1:3" x14ac:dyDescent="0.25">
      <c r="A6373" s="157"/>
      <c r="B6373" s="161"/>
      <c r="C6373" s="161"/>
    </row>
    <row r="6374" spans="1:3" x14ac:dyDescent="0.25">
      <c r="A6374" s="157"/>
      <c r="B6374" s="161"/>
      <c r="C6374" s="161"/>
    </row>
    <row r="6375" spans="1:3" x14ac:dyDescent="0.25">
      <c r="A6375" s="157"/>
      <c r="B6375" s="161"/>
      <c r="C6375" s="161"/>
    </row>
    <row r="6376" spans="1:3" x14ac:dyDescent="0.25">
      <c r="A6376" s="157"/>
      <c r="B6376" s="161"/>
      <c r="C6376" s="161"/>
    </row>
    <row r="6377" spans="1:3" x14ac:dyDescent="0.25">
      <c r="A6377" s="157"/>
      <c r="B6377" s="161"/>
      <c r="C6377" s="161"/>
    </row>
    <row r="6378" spans="1:3" x14ac:dyDescent="0.25">
      <c r="A6378" s="157"/>
      <c r="B6378" s="161"/>
      <c r="C6378" s="161"/>
    </row>
    <row r="6379" spans="1:3" x14ac:dyDescent="0.25">
      <c r="A6379" s="157"/>
      <c r="B6379" s="161"/>
      <c r="C6379" s="161"/>
    </row>
    <row r="6380" spans="1:3" x14ac:dyDescent="0.25">
      <c r="A6380" s="157"/>
      <c r="B6380" s="161"/>
      <c r="C6380" s="161"/>
    </row>
    <row r="6381" spans="1:3" x14ac:dyDescent="0.25">
      <c r="A6381" s="157"/>
      <c r="B6381" s="161"/>
      <c r="C6381" s="161"/>
    </row>
    <row r="6382" spans="1:3" x14ac:dyDescent="0.25">
      <c r="A6382" s="157"/>
      <c r="B6382" s="161"/>
      <c r="C6382" s="161"/>
    </row>
    <row r="6383" spans="1:3" x14ac:dyDescent="0.25">
      <c r="A6383" s="157"/>
      <c r="B6383" s="161"/>
      <c r="C6383" s="161"/>
    </row>
    <row r="6384" spans="1:3" x14ac:dyDescent="0.25">
      <c r="A6384" s="157"/>
      <c r="B6384" s="161"/>
      <c r="C6384" s="161"/>
    </row>
    <row r="6385" spans="1:3" x14ac:dyDescent="0.25">
      <c r="A6385" s="157"/>
      <c r="B6385" s="161"/>
      <c r="C6385" s="161"/>
    </row>
    <row r="6386" spans="1:3" x14ac:dyDescent="0.25">
      <c r="A6386" s="157"/>
      <c r="B6386" s="161"/>
      <c r="C6386" s="161"/>
    </row>
    <row r="6387" spans="1:3" x14ac:dyDescent="0.25">
      <c r="A6387" s="157"/>
      <c r="B6387" s="161"/>
      <c r="C6387" s="161"/>
    </row>
    <row r="6388" spans="1:3" x14ac:dyDescent="0.25">
      <c r="A6388" s="157"/>
      <c r="B6388" s="161"/>
      <c r="C6388" s="161"/>
    </row>
    <row r="6389" spans="1:3" x14ac:dyDescent="0.25">
      <c r="A6389" s="157"/>
      <c r="B6389" s="161"/>
      <c r="C6389" s="161"/>
    </row>
    <row r="6390" spans="1:3" x14ac:dyDescent="0.25">
      <c r="A6390" s="157"/>
      <c r="B6390" s="161"/>
      <c r="C6390" s="161"/>
    </row>
    <row r="6391" spans="1:3" x14ac:dyDescent="0.25">
      <c r="A6391" s="157"/>
      <c r="B6391" s="161"/>
      <c r="C6391" s="161"/>
    </row>
    <row r="6392" spans="1:3" x14ac:dyDescent="0.25">
      <c r="A6392" s="157"/>
      <c r="B6392" s="161"/>
      <c r="C6392" s="161"/>
    </row>
    <row r="6393" spans="1:3" x14ac:dyDescent="0.25">
      <c r="A6393" s="157"/>
      <c r="B6393" s="161"/>
      <c r="C6393" s="161"/>
    </row>
    <row r="6394" spans="1:3" x14ac:dyDescent="0.25">
      <c r="A6394" s="157"/>
      <c r="B6394" s="161"/>
      <c r="C6394" s="161"/>
    </row>
    <row r="6395" spans="1:3" x14ac:dyDescent="0.25">
      <c r="A6395" s="157"/>
      <c r="B6395" s="161"/>
      <c r="C6395" s="161"/>
    </row>
    <row r="6396" spans="1:3" x14ac:dyDescent="0.25">
      <c r="A6396" s="157"/>
      <c r="B6396" s="161"/>
      <c r="C6396" s="161"/>
    </row>
    <row r="6397" spans="1:3" x14ac:dyDescent="0.25">
      <c r="A6397" s="157"/>
      <c r="B6397" s="161"/>
      <c r="C6397" s="161"/>
    </row>
    <row r="6398" spans="1:3" x14ac:dyDescent="0.25">
      <c r="A6398" s="157"/>
      <c r="B6398" s="161"/>
      <c r="C6398" s="161"/>
    </row>
    <row r="6399" spans="1:3" x14ac:dyDescent="0.25">
      <c r="A6399" s="157"/>
      <c r="B6399" s="161"/>
      <c r="C6399" s="161"/>
    </row>
    <row r="6400" spans="1:3" x14ac:dyDescent="0.25">
      <c r="A6400" s="157"/>
      <c r="B6400" s="161"/>
      <c r="C6400" s="161"/>
    </row>
    <row r="6401" spans="1:3" x14ac:dyDescent="0.25">
      <c r="A6401" s="157"/>
      <c r="B6401" s="161"/>
      <c r="C6401" s="161"/>
    </row>
    <row r="6402" spans="1:3" x14ac:dyDescent="0.25">
      <c r="A6402" s="157"/>
      <c r="B6402" s="161"/>
      <c r="C6402" s="161"/>
    </row>
    <row r="6403" spans="1:3" x14ac:dyDescent="0.25">
      <c r="A6403" s="157"/>
      <c r="B6403" s="161"/>
      <c r="C6403" s="161"/>
    </row>
    <row r="6404" spans="1:3" x14ac:dyDescent="0.25">
      <c r="A6404" s="157"/>
      <c r="B6404" s="161"/>
      <c r="C6404" s="161"/>
    </row>
    <row r="6405" spans="1:3" x14ac:dyDescent="0.25">
      <c r="A6405" s="157"/>
      <c r="B6405" s="161"/>
      <c r="C6405" s="161"/>
    </row>
    <row r="6406" spans="1:3" x14ac:dyDescent="0.25">
      <c r="A6406" s="157"/>
      <c r="B6406" s="161"/>
      <c r="C6406" s="161"/>
    </row>
    <row r="6407" spans="1:3" x14ac:dyDescent="0.25">
      <c r="A6407" s="157"/>
      <c r="B6407" s="161"/>
      <c r="C6407" s="161"/>
    </row>
    <row r="6408" spans="1:3" x14ac:dyDescent="0.25">
      <c r="A6408" s="157"/>
      <c r="B6408" s="161"/>
      <c r="C6408" s="161"/>
    </row>
    <row r="6409" spans="1:3" x14ac:dyDescent="0.25">
      <c r="A6409" s="157"/>
      <c r="B6409" s="161"/>
      <c r="C6409" s="161"/>
    </row>
    <row r="6410" spans="1:3" x14ac:dyDescent="0.25">
      <c r="A6410" s="157"/>
      <c r="B6410" s="161"/>
      <c r="C6410" s="161"/>
    </row>
    <row r="6411" spans="1:3" x14ac:dyDescent="0.25">
      <c r="A6411" s="157"/>
      <c r="B6411" s="161"/>
      <c r="C6411" s="161"/>
    </row>
    <row r="6412" spans="1:3" x14ac:dyDescent="0.25">
      <c r="A6412" s="157"/>
      <c r="B6412" s="161"/>
      <c r="C6412" s="161"/>
    </row>
    <row r="6413" spans="1:3" x14ac:dyDescent="0.25">
      <c r="A6413" s="157"/>
      <c r="B6413" s="161"/>
      <c r="C6413" s="161"/>
    </row>
    <row r="6414" spans="1:3" x14ac:dyDescent="0.25">
      <c r="A6414" s="157"/>
      <c r="B6414" s="161"/>
      <c r="C6414" s="161"/>
    </row>
    <row r="6415" spans="1:3" x14ac:dyDescent="0.25">
      <c r="A6415" s="157"/>
      <c r="B6415" s="161"/>
      <c r="C6415" s="161"/>
    </row>
    <row r="6416" spans="1:3" x14ac:dyDescent="0.25">
      <c r="A6416" s="157"/>
      <c r="B6416" s="161"/>
      <c r="C6416" s="161"/>
    </row>
    <row r="6417" spans="1:3" x14ac:dyDescent="0.25">
      <c r="A6417" s="157"/>
      <c r="B6417" s="161"/>
      <c r="C6417" s="161"/>
    </row>
    <row r="6418" spans="1:3" x14ac:dyDescent="0.25">
      <c r="A6418" s="157"/>
      <c r="B6418" s="161"/>
      <c r="C6418" s="161"/>
    </row>
    <row r="6419" spans="1:3" x14ac:dyDescent="0.25">
      <c r="A6419" s="157"/>
      <c r="B6419" s="161"/>
      <c r="C6419" s="161"/>
    </row>
    <row r="6420" spans="1:3" x14ac:dyDescent="0.25">
      <c r="A6420" s="157"/>
      <c r="B6420" s="161"/>
      <c r="C6420" s="161"/>
    </row>
    <row r="6421" spans="1:3" x14ac:dyDescent="0.25">
      <c r="A6421" s="157"/>
      <c r="B6421" s="161"/>
      <c r="C6421" s="161"/>
    </row>
    <row r="6422" spans="1:3" x14ac:dyDescent="0.25">
      <c r="A6422" s="157"/>
      <c r="B6422" s="161"/>
      <c r="C6422" s="161"/>
    </row>
    <row r="6423" spans="1:3" x14ac:dyDescent="0.25">
      <c r="A6423" s="157"/>
      <c r="B6423" s="161"/>
      <c r="C6423" s="161"/>
    </row>
    <row r="6424" spans="1:3" x14ac:dyDescent="0.25">
      <c r="A6424" s="157"/>
      <c r="B6424" s="161"/>
      <c r="C6424" s="161"/>
    </row>
    <row r="6425" spans="1:3" x14ac:dyDescent="0.25">
      <c r="A6425" s="157"/>
      <c r="B6425" s="161"/>
      <c r="C6425" s="161"/>
    </row>
    <row r="6426" spans="1:3" x14ac:dyDescent="0.25">
      <c r="A6426" s="157"/>
      <c r="B6426" s="161"/>
      <c r="C6426" s="161"/>
    </row>
    <row r="6427" spans="1:3" x14ac:dyDescent="0.25">
      <c r="A6427" s="157"/>
      <c r="B6427" s="161"/>
      <c r="C6427" s="161"/>
    </row>
    <row r="6428" spans="1:3" x14ac:dyDescent="0.25">
      <c r="A6428" s="157"/>
      <c r="B6428" s="161"/>
      <c r="C6428" s="161"/>
    </row>
    <row r="6429" spans="1:3" x14ac:dyDescent="0.25">
      <c r="A6429" s="157"/>
      <c r="B6429" s="161"/>
      <c r="C6429" s="161"/>
    </row>
    <row r="6430" spans="1:3" x14ac:dyDescent="0.25">
      <c r="A6430" s="157"/>
      <c r="B6430" s="161"/>
      <c r="C6430" s="161"/>
    </row>
    <row r="6431" spans="1:3" x14ac:dyDescent="0.25">
      <c r="A6431" s="157"/>
      <c r="B6431" s="161"/>
      <c r="C6431" s="161"/>
    </row>
    <row r="6432" spans="1:3" x14ac:dyDescent="0.25">
      <c r="A6432" s="157"/>
      <c r="B6432" s="161"/>
      <c r="C6432" s="161"/>
    </row>
    <row r="6433" spans="1:3" x14ac:dyDescent="0.25">
      <c r="A6433" s="157"/>
      <c r="B6433" s="161"/>
      <c r="C6433" s="161"/>
    </row>
    <row r="6434" spans="1:3" x14ac:dyDescent="0.25">
      <c r="A6434" s="157"/>
      <c r="B6434" s="161"/>
      <c r="C6434" s="161"/>
    </row>
    <row r="6435" spans="1:3" x14ac:dyDescent="0.25">
      <c r="A6435" s="157"/>
      <c r="B6435" s="161"/>
      <c r="C6435" s="161"/>
    </row>
    <row r="6436" spans="1:3" x14ac:dyDescent="0.25">
      <c r="A6436" s="157"/>
      <c r="B6436" s="161"/>
      <c r="C6436" s="161"/>
    </row>
    <row r="6437" spans="1:3" x14ac:dyDescent="0.25">
      <c r="A6437" s="157"/>
      <c r="B6437" s="161"/>
      <c r="C6437" s="161"/>
    </row>
    <row r="6438" spans="1:3" x14ac:dyDescent="0.25">
      <c r="A6438" s="157"/>
      <c r="B6438" s="161"/>
      <c r="C6438" s="161"/>
    </row>
    <row r="6439" spans="1:3" x14ac:dyDescent="0.25">
      <c r="A6439" s="157"/>
      <c r="B6439" s="161"/>
      <c r="C6439" s="161"/>
    </row>
    <row r="6440" spans="1:3" x14ac:dyDescent="0.25">
      <c r="A6440" s="157"/>
      <c r="B6440" s="161"/>
      <c r="C6440" s="161"/>
    </row>
    <row r="6441" spans="1:3" x14ac:dyDescent="0.25">
      <c r="A6441" s="157"/>
      <c r="B6441" s="161"/>
      <c r="C6441" s="161"/>
    </row>
    <row r="6442" spans="1:3" x14ac:dyDescent="0.25">
      <c r="A6442" s="157"/>
      <c r="B6442" s="161"/>
      <c r="C6442" s="161"/>
    </row>
    <row r="6443" spans="1:3" x14ac:dyDescent="0.25">
      <c r="A6443" s="157"/>
      <c r="B6443" s="161"/>
      <c r="C6443" s="161"/>
    </row>
    <row r="6444" spans="1:3" x14ac:dyDescent="0.25">
      <c r="A6444" s="157"/>
      <c r="B6444" s="161"/>
      <c r="C6444" s="161"/>
    </row>
    <row r="6445" spans="1:3" x14ac:dyDescent="0.25">
      <c r="A6445" s="157"/>
      <c r="B6445" s="161"/>
      <c r="C6445" s="161"/>
    </row>
    <row r="6446" spans="1:3" x14ac:dyDescent="0.25">
      <c r="A6446" s="157"/>
      <c r="B6446" s="161"/>
      <c r="C6446" s="161"/>
    </row>
    <row r="6447" spans="1:3" x14ac:dyDescent="0.25">
      <c r="A6447" s="157"/>
      <c r="B6447" s="161"/>
      <c r="C6447" s="161"/>
    </row>
    <row r="6448" spans="1:3" x14ac:dyDescent="0.25">
      <c r="A6448" s="157"/>
      <c r="B6448" s="161"/>
      <c r="C6448" s="161"/>
    </row>
    <row r="6449" spans="1:3" x14ac:dyDescent="0.25">
      <c r="A6449" s="157"/>
      <c r="B6449" s="161"/>
      <c r="C6449" s="161"/>
    </row>
    <row r="6450" spans="1:3" x14ac:dyDescent="0.25">
      <c r="A6450" s="157"/>
      <c r="B6450" s="161"/>
      <c r="C6450" s="161"/>
    </row>
    <row r="6451" spans="1:3" x14ac:dyDescent="0.25">
      <c r="A6451" s="157"/>
      <c r="B6451" s="161"/>
      <c r="C6451" s="161"/>
    </row>
    <row r="6452" spans="1:3" x14ac:dyDescent="0.25">
      <c r="A6452" s="157"/>
      <c r="B6452" s="161"/>
      <c r="C6452" s="161"/>
    </row>
    <row r="6453" spans="1:3" x14ac:dyDescent="0.25">
      <c r="A6453" s="157"/>
      <c r="B6453" s="161"/>
      <c r="C6453" s="161"/>
    </row>
    <row r="6454" spans="1:3" x14ac:dyDescent="0.25">
      <c r="A6454" s="157"/>
      <c r="B6454" s="161"/>
      <c r="C6454" s="161"/>
    </row>
    <row r="6455" spans="1:3" x14ac:dyDescent="0.25">
      <c r="A6455" s="157"/>
      <c r="B6455" s="161"/>
      <c r="C6455" s="161"/>
    </row>
    <row r="6456" spans="1:3" x14ac:dyDescent="0.25">
      <c r="A6456" s="157"/>
      <c r="B6456" s="161"/>
      <c r="C6456" s="161"/>
    </row>
    <row r="6457" spans="1:3" x14ac:dyDescent="0.25">
      <c r="A6457" s="157"/>
      <c r="B6457" s="161"/>
      <c r="C6457" s="161"/>
    </row>
    <row r="6458" spans="1:3" x14ac:dyDescent="0.25">
      <c r="A6458" s="157"/>
      <c r="B6458" s="161"/>
      <c r="C6458" s="161"/>
    </row>
    <row r="6459" spans="1:3" x14ac:dyDescent="0.25">
      <c r="A6459" s="157"/>
      <c r="B6459" s="161"/>
      <c r="C6459" s="161"/>
    </row>
    <row r="6460" spans="1:3" x14ac:dyDescent="0.25">
      <c r="A6460" s="157"/>
      <c r="B6460" s="161"/>
      <c r="C6460" s="161"/>
    </row>
    <row r="6461" spans="1:3" x14ac:dyDescent="0.25">
      <c r="A6461" s="157"/>
      <c r="B6461" s="161"/>
      <c r="C6461" s="161"/>
    </row>
    <row r="6462" spans="1:3" x14ac:dyDescent="0.25">
      <c r="A6462" s="157"/>
      <c r="B6462" s="161"/>
      <c r="C6462" s="161"/>
    </row>
    <row r="6463" spans="1:3" x14ac:dyDescent="0.25">
      <c r="A6463" s="157"/>
      <c r="B6463" s="161"/>
      <c r="C6463" s="161"/>
    </row>
    <row r="6464" spans="1:3" x14ac:dyDescent="0.25">
      <c r="A6464" s="157"/>
      <c r="B6464" s="161"/>
      <c r="C6464" s="161"/>
    </row>
    <row r="6465" spans="1:3" x14ac:dyDescent="0.25">
      <c r="A6465" s="157"/>
      <c r="B6465" s="161"/>
      <c r="C6465" s="161"/>
    </row>
    <row r="6466" spans="1:3" x14ac:dyDescent="0.25">
      <c r="A6466" s="157"/>
      <c r="B6466" s="161"/>
      <c r="C6466" s="161"/>
    </row>
    <row r="6467" spans="1:3" x14ac:dyDescent="0.25">
      <c r="A6467" s="157"/>
      <c r="B6467" s="161"/>
      <c r="C6467" s="161"/>
    </row>
    <row r="6468" spans="1:3" x14ac:dyDescent="0.25">
      <c r="A6468" s="157"/>
      <c r="B6468" s="161"/>
      <c r="C6468" s="161"/>
    </row>
    <row r="6469" spans="1:3" x14ac:dyDescent="0.25">
      <c r="A6469" s="157"/>
      <c r="B6469" s="161"/>
      <c r="C6469" s="161"/>
    </row>
    <row r="6470" spans="1:3" x14ac:dyDescent="0.25">
      <c r="A6470" s="157"/>
      <c r="B6470" s="161"/>
      <c r="C6470" s="161"/>
    </row>
    <row r="6471" spans="1:3" x14ac:dyDescent="0.25">
      <c r="A6471" s="157"/>
      <c r="B6471" s="161"/>
      <c r="C6471" s="161"/>
    </row>
    <row r="6472" spans="1:3" x14ac:dyDescent="0.25">
      <c r="A6472" s="157"/>
      <c r="B6472" s="161"/>
      <c r="C6472" s="161"/>
    </row>
    <row r="6473" spans="1:3" x14ac:dyDescent="0.25">
      <c r="A6473" s="157"/>
      <c r="B6473" s="161"/>
      <c r="C6473" s="161"/>
    </row>
    <row r="6474" spans="1:3" x14ac:dyDescent="0.25">
      <c r="A6474" s="157"/>
      <c r="B6474" s="161"/>
      <c r="C6474" s="161"/>
    </row>
    <row r="6475" spans="1:3" x14ac:dyDescent="0.25">
      <c r="A6475" s="157"/>
      <c r="B6475" s="161"/>
      <c r="C6475" s="161"/>
    </row>
    <row r="6476" spans="1:3" x14ac:dyDescent="0.25">
      <c r="A6476" s="157"/>
      <c r="B6476" s="161"/>
      <c r="C6476" s="161"/>
    </row>
    <row r="6477" spans="1:3" x14ac:dyDescent="0.25">
      <c r="A6477" s="157"/>
      <c r="B6477" s="161"/>
      <c r="C6477" s="161"/>
    </row>
    <row r="6478" spans="1:3" x14ac:dyDescent="0.25">
      <c r="A6478" s="157"/>
      <c r="B6478" s="161"/>
      <c r="C6478" s="161"/>
    </row>
    <row r="6479" spans="1:3" x14ac:dyDescent="0.25">
      <c r="A6479" s="157"/>
      <c r="B6479" s="161"/>
      <c r="C6479" s="161"/>
    </row>
    <row r="6480" spans="1:3" x14ac:dyDescent="0.25">
      <c r="A6480" s="157"/>
      <c r="B6480" s="161"/>
      <c r="C6480" s="161"/>
    </row>
    <row r="6481" spans="1:3" x14ac:dyDescent="0.25">
      <c r="A6481" s="157"/>
      <c r="B6481" s="161"/>
      <c r="C6481" s="161"/>
    </row>
    <row r="6482" spans="1:3" x14ac:dyDescent="0.25">
      <c r="A6482" s="157"/>
      <c r="B6482" s="161"/>
      <c r="C6482" s="161"/>
    </row>
    <row r="6483" spans="1:3" x14ac:dyDescent="0.25">
      <c r="A6483" s="157"/>
      <c r="B6483" s="161"/>
      <c r="C6483" s="161"/>
    </row>
    <row r="6484" spans="1:3" x14ac:dyDescent="0.25">
      <c r="A6484" s="157"/>
      <c r="B6484" s="161"/>
      <c r="C6484" s="161"/>
    </row>
    <row r="6485" spans="1:3" x14ac:dyDescent="0.25">
      <c r="A6485" s="157"/>
      <c r="B6485" s="161"/>
      <c r="C6485" s="161"/>
    </row>
    <row r="6486" spans="1:3" x14ac:dyDescent="0.25">
      <c r="A6486" s="157"/>
      <c r="B6486" s="161"/>
      <c r="C6486" s="161"/>
    </row>
    <row r="6487" spans="1:3" x14ac:dyDescent="0.25">
      <c r="A6487" s="157"/>
      <c r="B6487" s="161"/>
      <c r="C6487" s="161"/>
    </row>
    <row r="6488" spans="1:3" x14ac:dyDescent="0.25">
      <c r="A6488" s="157"/>
      <c r="B6488" s="161"/>
      <c r="C6488" s="161"/>
    </row>
    <row r="6489" spans="1:3" x14ac:dyDescent="0.25">
      <c r="A6489" s="157"/>
      <c r="B6489" s="161"/>
      <c r="C6489" s="161"/>
    </row>
    <row r="6490" spans="1:3" x14ac:dyDescent="0.25">
      <c r="A6490" s="157"/>
      <c r="B6490" s="161"/>
      <c r="C6490" s="161"/>
    </row>
    <row r="6491" spans="1:3" x14ac:dyDescent="0.25">
      <c r="A6491" s="157"/>
      <c r="B6491" s="161"/>
      <c r="C6491" s="161"/>
    </row>
    <row r="6492" spans="1:3" x14ac:dyDescent="0.25">
      <c r="A6492" s="157"/>
      <c r="B6492" s="161"/>
      <c r="C6492" s="161"/>
    </row>
    <row r="6493" spans="1:3" x14ac:dyDescent="0.25">
      <c r="A6493" s="157"/>
      <c r="B6493" s="161"/>
      <c r="C6493" s="161"/>
    </row>
    <row r="6494" spans="1:3" x14ac:dyDescent="0.25">
      <c r="A6494" s="157"/>
      <c r="B6494" s="161"/>
      <c r="C6494" s="161"/>
    </row>
    <row r="6495" spans="1:3" x14ac:dyDescent="0.25">
      <c r="A6495" s="157"/>
      <c r="B6495" s="161"/>
      <c r="C6495" s="161"/>
    </row>
    <row r="6496" spans="1:3" x14ac:dyDescent="0.25">
      <c r="A6496" s="157"/>
      <c r="B6496" s="161"/>
      <c r="C6496" s="161"/>
    </row>
    <row r="6497" spans="1:3" x14ac:dyDescent="0.25">
      <c r="A6497" s="157"/>
      <c r="B6497" s="161"/>
      <c r="C6497" s="161"/>
    </row>
    <row r="6498" spans="1:3" x14ac:dyDescent="0.25">
      <c r="A6498" s="157"/>
      <c r="B6498" s="161"/>
      <c r="C6498" s="161"/>
    </row>
    <row r="6499" spans="1:3" x14ac:dyDescent="0.25">
      <c r="A6499" s="157"/>
      <c r="B6499" s="161"/>
      <c r="C6499" s="161"/>
    </row>
    <row r="6500" spans="1:3" x14ac:dyDescent="0.25">
      <c r="A6500" s="157"/>
      <c r="B6500" s="161"/>
      <c r="C6500" s="161"/>
    </row>
    <row r="6501" spans="1:3" x14ac:dyDescent="0.25">
      <c r="A6501" s="157"/>
      <c r="B6501" s="161"/>
      <c r="C6501" s="161"/>
    </row>
    <row r="6502" spans="1:3" x14ac:dyDescent="0.25">
      <c r="A6502" s="157"/>
      <c r="B6502" s="161"/>
      <c r="C6502" s="161"/>
    </row>
    <row r="6503" spans="1:3" x14ac:dyDescent="0.25">
      <c r="A6503" s="157"/>
      <c r="B6503" s="161"/>
      <c r="C6503" s="161"/>
    </row>
    <row r="6504" spans="1:3" x14ac:dyDescent="0.25">
      <c r="A6504" s="157"/>
      <c r="B6504" s="161"/>
      <c r="C6504" s="161"/>
    </row>
    <row r="6505" spans="1:3" x14ac:dyDescent="0.25">
      <c r="A6505" s="157"/>
      <c r="B6505" s="161"/>
      <c r="C6505" s="161"/>
    </row>
    <row r="6506" spans="1:3" x14ac:dyDescent="0.25">
      <c r="A6506" s="157"/>
      <c r="B6506" s="161"/>
      <c r="C6506" s="161"/>
    </row>
    <row r="6507" spans="1:3" x14ac:dyDescent="0.25">
      <c r="A6507" s="157"/>
      <c r="B6507" s="161"/>
      <c r="C6507" s="161"/>
    </row>
    <row r="6508" spans="1:3" x14ac:dyDescent="0.25">
      <c r="A6508" s="157"/>
      <c r="B6508" s="161"/>
      <c r="C6508" s="161"/>
    </row>
    <row r="6509" spans="1:3" x14ac:dyDescent="0.25">
      <c r="A6509" s="157"/>
      <c r="B6509" s="161"/>
      <c r="C6509" s="161"/>
    </row>
    <row r="6510" spans="1:3" x14ac:dyDescent="0.25">
      <c r="A6510" s="157"/>
      <c r="B6510" s="161"/>
      <c r="C6510" s="161"/>
    </row>
    <row r="6511" spans="1:3" x14ac:dyDescent="0.25">
      <c r="A6511" s="157"/>
      <c r="B6511" s="161"/>
      <c r="C6511" s="161"/>
    </row>
    <row r="6512" spans="1:3" x14ac:dyDescent="0.25">
      <c r="A6512" s="157"/>
      <c r="B6512" s="161"/>
      <c r="C6512" s="161"/>
    </row>
    <row r="6513" spans="1:3" x14ac:dyDescent="0.25">
      <c r="A6513" s="157"/>
      <c r="B6513" s="161"/>
      <c r="C6513" s="161"/>
    </row>
    <row r="6514" spans="1:3" x14ac:dyDescent="0.25">
      <c r="A6514" s="157"/>
      <c r="B6514" s="161"/>
      <c r="C6514" s="161"/>
    </row>
    <row r="6515" spans="1:3" x14ac:dyDescent="0.25">
      <c r="A6515" s="157"/>
      <c r="B6515" s="161"/>
      <c r="C6515" s="161"/>
    </row>
    <row r="6516" spans="1:3" x14ac:dyDescent="0.25">
      <c r="A6516" s="157"/>
      <c r="B6516" s="161"/>
      <c r="C6516" s="161"/>
    </row>
    <row r="6517" spans="1:3" x14ac:dyDescent="0.25">
      <c r="A6517" s="157"/>
      <c r="B6517" s="161"/>
      <c r="C6517" s="161"/>
    </row>
    <row r="6518" spans="1:3" x14ac:dyDescent="0.25">
      <c r="A6518" s="157"/>
      <c r="B6518" s="161"/>
      <c r="C6518" s="161"/>
    </row>
    <row r="6519" spans="1:3" x14ac:dyDescent="0.25">
      <c r="A6519" s="157"/>
      <c r="B6519" s="161"/>
      <c r="C6519" s="161"/>
    </row>
    <row r="6520" spans="1:3" x14ac:dyDescent="0.25">
      <c r="A6520" s="157"/>
      <c r="B6520" s="161"/>
      <c r="C6520" s="161"/>
    </row>
    <row r="6521" spans="1:3" x14ac:dyDescent="0.25">
      <c r="A6521" s="157"/>
      <c r="B6521" s="161"/>
      <c r="C6521" s="161"/>
    </row>
    <row r="6522" spans="1:3" x14ac:dyDescent="0.25">
      <c r="A6522" s="157"/>
      <c r="B6522" s="161"/>
      <c r="C6522" s="161"/>
    </row>
    <row r="6523" spans="1:3" x14ac:dyDescent="0.25">
      <c r="A6523" s="157"/>
      <c r="B6523" s="161"/>
      <c r="C6523" s="161"/>
    </row>
    <row r="6524" spans="1:3" x14ac:dyDescent="0.25">
      <c r="A6524" s="157"/>
      <c r="B6524" s="161"/>
      <c r="C6524" s="161"/>
    </row>
    <row r="6525" spans="1:3" x14ac:dyDescent="0.25">
      <c r="A6525" s="157"/>
      <c r="B6525" s="161"/>
      <c r="C6525" s="161"/>
    </row>
    <row r="6526" spans="1:3" x14ac:dyDescent="0.25">
      <c r="A6526" s="157"/>
      <c r="B6526" s="161"/>
      <c r="C6526" s="161"/>
    </row>
    <row r="6527" spans="1:3" x14ac:dyDescent="0.25">
      <c r="A6527" s="157"/>
      <c r="B6527" s="161"/>
      <c r="C6527" s="161"/>
    </row>
    <row r="6528" spans="1:3" x14ac:dyDescent="0.25">
      <c r="A6528" s="157"/>
      <c r="B6528" s="161"/>
      <c r="C6528" s="161"/>
    </row>
    <row r="6529" spans="1:3" x14ac:dyDescent="0.25">
      <c r="A6529" s="157"/>
      <c r="B6529" s="161"/>
      <c r="C6529" s="161"/>
    </row>
    <row r="6530" spans="1:3" x14ac:dyDescent="0.25">
      <c r="A6530" s="157"/>
      <c r="B6530" s="161"/>
      <c r="C6530" s="161"/>
    </row>
    <row r="6531" spans="1:3" x14ac:dyDescent="0.25">
      <c r="A6531" s="157"/>
      <c r="B6531" s="161"/>
      <c r="C6531" s="161"/>
    </row>
    <row r="6532" spans="1:3" x14ac:dyDescent="0.25">
      <c r="A6532" s="157"/>
      <c r="B6532" s="161"/>
      <c r="C6532" s="161"/>
    </row>
    <row r="6533" spans="1:3" x14ac:dyDescent="0.25">
      <c r="A6533" s="157"/>
      <c r="B6533" s="161"/>
      <c r="C6533" s="161"/>
    </row>
    <row r="6534" spans="1:3" x14ac:dyDescent="0.25">
      <c r="A6534" s="157"/>
      <c r="B6534" s="161"/>
      <c r="C6534" s="161"/>
    </row>
    <row r="6535" spans="1:3" x14ac:dyDescent="0.25">
      <c r="A6535" s="157"/>
      <c r="B6535" s="161"/>
      <c r="C6535" s="161"/>
    </row>
    <row r="6536" spans="1:3" x14ac:dyDescent="0.25">
      <c r="A6536" s="157"/>
      <c r="B6536" s="161"/>
      <c r="C6536" s="161"/>
    </row>
    <row r="6537" spans="1:3" x14ac:dyDescent="0.25">
      <c r="A6537" s="157"/>
      <c r="B6537" s="161"/>
      <c r="C6537" s="161"/>
    </row>
    <row r="6538" spans="1:3" x14ac:dyDescent="0.25">
      <c r="A6538" s="157"/>
      <c r="B6538" s="161"/>
      <c r="C6538" s="161"/>
    </row>
    <row r="6539" spans="1:3" x14ac:dyDescent="0.25">
      <c r="A6539" s="157"/>
      <c r="B6539" s="161"/>
      <c r="C6539" s="161"/>
    </row>
    <row r="6540" spans="1:3" x14ac:dyDescent="0.25">
      <c r="A6540" s="157"/>
      <c r="B6540" s="161"/>
      <c r="C6540" s="161"/>
    </row>
    <row r="6541" spans="1:3" x14ac:dyDescent="0.25">
      <c r="A6541" s="157"/>
      <c r="B6541" s="161"/>
      <c r="C6541" s="161"/>
    </row>
    <row r="6542" spans="1:3" x14ac:dyDescent="0.25">
      <c r="A6542" s="157"/>
      <c r="B6542" s="161"/>
      <c r="C6542" s="161"/>
    </row>
    <row r="6543" spans="1:3" x14ac:dyDescent="0.25">
      <c r="A6543" s="157"/>
      <c r="B6543" s="161"/>
      <c r="C6543" s="161"/>
    </row>
    <row r="6544" spans="1:3" x14ac:dyDescent="0.25">
      <c r="A6544" s="157"/>
      <c r="B6544" s="161"/>
      <c r="C6544" s="161"/>
    </row>
    <row r="6545" spans="1:3" x14ac:dyDescent="0.25">
      <c r="A6545" s="157"/>
      <c r="B6545" s="161"/>
      <c r="C6545" s="161"/>
    </row>
    <row r="6546" spans="1:3" x14ac:dyDescent="0.25">
      <c r="A6546" s="157"/>
      <c r="B6546" s="161"/>
      <c r="C6546" s="161"/>
    </row>
    <row r="6547" spans="1:3" x14ac:dyDescent="0.25">
      <c r="A6547" s="157"/>
      <c r="B6547" s="161"/>
      <c r="C6547" s="161"/>
    </row>
    <row r="6548" spans="1:3" x14ac:dyDescent="0.25">
      <c r="A6548" s="157"/>
      <c r="B6548" s="161"/>
      <c r="C6548" s="161"/>
    </row>
    <row r="6549" spans="1:3" x14ac:dyDescent="0.25">
      <c r="A6549" s="157"/>
      <c r="B6549" s="161"/>
      <c r="C6549" s="161"/>
    </row>
    <row r="6550" spans="1:3" x14ac:dyDescent="0.25">
      <c r="A6550" s="157"/>
      <c r="B6550" s="161"/>
      <c r="C6550" s="161"/>
    </row>
    <row r="6551" spans="1:3" x14ac:dyDescent="0.25">
      <c r="A6551" s="157"/>
      <c r="B6551" s="161"/>
      <c r="C6551" s="161"/>
    </row>
    <row r="6552" spans="1:3" x14ac:dyDescent="0.25">
      <c r="A6552" s="157"/>
      <c r="B6552" s="161"/>
      <c r="C6552" s="161"/>
    </row>
    <row r="6553" spans="1:3" x14ac:dyDescent="0.25">
      <c r="A6553" s="157"/>
      <c r="B6553" s="161"/>
      <c r="C6553" s="161"/>
    </row>
    <row r="6554" spans="1:3" x14ac:dyDescent="0.25">
      <c r="A6554" s="157"/>
      <c r="B6554" s="161"/>
      <c r="C6554" s="161"/>
    </row>
    <row r="6555" spans="1:3" x14ac:dyDescent="0.25">
      <c r="A6555" s="157"/>
      <c r="B6555" s="161"/>
      <c r="C6555" s="161"/>
    </row>
    <row r="6556" spans="1:3" x14ac:dyDescent="0.25">
      <c r="A6556" s="157"/>
      <c r="B6556" s="161"/>
      <c r="C6556" s="161"/>
    </row>
    <row r="6557" spans="1:3" x14ac:dyDescent="0.25">
      <c r="A6557" s="157"/>
      <c r="B6557" s="161"/>
      <c r="C6557" s="161"/>
    </row>
    <row r="6558" spans="1:3" x14ac:dyDescent="0.25">
      <c r="A6558" s="157"/>
      <c r="B6558" s="161"/>
      <c r="C6558" s="161"/>
    </row>
    <row r="6559" spans="1:3" x14ac:dyDescent="0.25">
      <c r="A6559" s="157"/>
      <c r="B6559" s="161"/>
      <c r="C6559" s="161"/>
    </row>
    <row r="6560" spans="1:3" x14ac:dyDescent="0.25">
      <c r="A6560" s="157"/>
      <c r="B6560" s="161"/>
      <c r="C6560" s="161"/>
    </row>
    <row r="6561" spans="1:3" x14ac:dyDescent="0.25">
      <c r="A6561" s="157"/>
      <c r="B6561" s="161"/>
      <c r="C6561" s="161"/>
    </row>
    <row r="6562" spans="1:3" x14ac:dyDescent="0.25">
      <c r="A6562" s="157"/>
      <c r="B6562" s="161"/>
      <c r="C6562" s="161"/>
    </row>
    <row r="6563" spans="1:3" x14ac:dyDescent="0.25">
      <c r="A6563" s="157"/>
      <c r="B6563" s="161"/>
      <c r="C6563" s="161"/>
    </row>
    <row r="6564" spans="1:3" x14ac:dyDescent="0.25">
      <c r="A6564" s="157"/>
      <c r="B6564" s="161"/>
      <c r="C6564" s="161"/>
    </row>
    <row r="6565" spans="1:3" x14ac:dyDescent="0.25">
      <c r="A6565" s="157"/>
      <c r="B6565" s="161"/>
      <c r="C6565" s="161"/>
    </row>
    <row r="6566" spans="1:3" x14ac:dyDescent="0.25">
      <c r="A6566" s="157"/>
      <c r="B6566" s="161"/>
      <c r="C6566" s="161"/>
    </row>
    <row r="6567" spans="1:3" x14ac:dyDescent="0.25">
      <c r="A6567" s="157"/>
      <c r="B6567" s="161"/>
      <c r="C6567" s="161"/>
    </row>
    <row r="6568" spans="1:3" x14ac:dyDescent="0.25">
      <c r="A6568" s="157"/>
      <c r="B6568" s="161"/>
      <c r="C6568" s="161"/>
    </row>
    <row r="6569" spans="1:3" x14ac:dyDescent="0.25">
      <c r="A6569" s="157"/>
      <c r="B6569" s="161"/>
      <c r="C6569" s="161"/>
    </row>
    <row r="6570" spans="1:3" x14ac:dyDescent="0.25">
      <c r="A6570" s="157"/>
      <c r="B6570" s="161"/>
      <c r="C6570" s="161"/>
    </row>
    <row r="6571" spans="1:3" x14ac:dyDescent="0.25">
      <c r="A6571" s="157"/>
      <c r="B6571" s="161"/>
      <c r="C6571" s="161"/>
    </row>
    <row r="6572" spans="1:3" x14ac:dyDescent="0.25">
      <c r="A6572" s="157"/>
      <c r="B6572" s="161"/>
      <c r="C6572" s="161"/>
    </row>
    <row r="6573" spans="1:3" x14ac:dyDescent="0.25">
      <c r="A6573" s="157"/>
      <c r="B6573" s="161"/>
      <c r="C6573" s="161"/>
    </row>
    <row r="6574" spans="1:3" x14ac:dyDescent="0.25">
      <c r="A6574" s="157"/>
      <c r="B6574" s="161"/>
      <c r="C6574" s="161"/>
    </row>
    <row r="6575" spans="1:3" x14ac:dyDescent="0.25">
      <c r="A6575" s="157"/>
      <c r="B6575" s="161"/>
      <c r="C6575" s="161"/>
    </row>
    <row r="6576" spans="1:3" x14ac:dyDescent="0.25">
      <c r="A6576" s="157"/>
      <c r="B6576" s="161"/>
      <c r="C6576" s="161"/>
    </row>
    <row r="6577" spans="1:3" x14ac:dyDescent="0.25">
      <c r="A6577" s="157"/>
      <c r="B6577" s="161"/>
      <c r="C6577" s="161"/>
    </row>
    <row r="6578" spans="1:3" x14ac:dyDescent="0.25">
      <c r="A6578" s="157"/>
      <c r="B6578" s="161"/>
      <c r="C6578" s="161"/>
    </row>
    <row r="6579" spans="1:3" x14ac:dyDescent="0.25">
      <c r="A6579" s="157"/>
      <c r="B6579" s="161"/>
      <c r="C6579" s="161"/>
    </row>
    <row r="6580" spans="1:3" x14ac:dyDescent="0.25">
      <c r="A6580" s="157"/>
      <c r="B6580" s="161"/>
      <c r="C6580" s="161"/>
    </row>
    <row r="6581" spans="1:3" x14ac:dyDescent="0.25">
      <c r="A6581" s="157"/>
      <c r="B6581" s="161"/>
      <c r="C6581" s="161"/>
    </row>
    <row r="6582" spans="1:3" x14ac:dyDescent="0.25">
      <c r="A6582" s="157"/>
      <c r="B6582" s="161"/>
      <c r="C6582" s="161"/>
    </row>
    <row r="6583" spans="1:3" x14ac:dyDescent="0.25">
      <c r="A6583" s="157"/>
      <c r="B6583" s="161"/>
      <c r="C6583" s="161"/>
    </row>
    <row r="6584" spans="1:3" x14ac:dyDescent="0.25">
      <c r="A6584" s="157"/>
      <c r="B6584" s="161"/>
      <c r="C6584" s="161"/>
    </row>
    <row r="6585" spans="1:3" x14ac:dyDescent="0.25">
      <c r="A6585" s="157"/>
      <c r="B6585" s="161"/>
      <c r="C6585" s="161"/>
    </row>
    <row r="6586" spans="1:3" x14ac:dyDescent="0.25">
      <c r="A6586" s="157"/>
      <c r="B6586" s="161"/>
      <c r="C6586" s="161"/>
    </row>
    <row r="6587" spans="1:3" x14ac:dyDescent="0.25">
      <c r="A6587" s="157"/>
      <c r="B6587" s="161"/>
      <c r="C6587" s="161"/>
    </row>
    <row r="6588" spans="1:3" x14ac:dyDescent="0.25">
      <c r="A6588" s="157"/>
      <c r="B6588" s="161"/>
      <c r="C6588" s="161"/>
    </row>
    <row r="6589" spans="1:3" x14ac:dyDescent="0.25">
      <c r="A6589" s="157"/>
      <c r="B6589" s="161"/>
      <c r="C6589" s="161"/>
    </row>
    <row r="6590" spans="1:3" x14ac:dyDescent="0.25">
      <c r="A6590" s="157"/>
      <c r="B6590" s="161"/>
      <c r="C6590" s="161"/>
    </row>
    <row r="6591" spans="1:3" x14ac:dyDescent="0.25">
      <c r="A6591" s="156"/>
      <c r="B6591" s="160"/>
      <c r="C6591" s="159"/>
    </row>
    <row r="6592" spans="1:3" x14ac:dyDescent="0.25">
      <c r="A6592" s="156"/>
      <c r="B6592" s="160"/>
      <c r="C6592" s="159"/>
    </row>
    <row r="6593" spans="1:3" x14ac:dyDescent="0.25">
      <c r="A6593" s="156"/>
      <c r="B6593" s="160"/>
      <c r="C6593" s="158"/>
    </row>
    <row r="6594" spans="1:3" x14ac:dyDescent="0.25">
      <c r="A6594" s="156"/>
      <c r="B6594" s="160"/>
      <c r="C6594" s="158"/>
    </row>
    <row r="6595" spans="1:3" x14ac:dyDescent="0.25">
      <c r="A6595" s="156"/>
      <c r="B6595" s="160"/>
      <c r="C6595" s="158"/>
    </row>
    <row r="6596" spans="1:3" x14ac:dyDescent="0.25">
      <c r="A6596" s="156"/>
      <c r="B6596" s="160"/>
      <c r="C6596" s="158"/>
    </row>
    <row r="6597" spans="1:3" x14ac:dyDescent="0.25">
      <c r="A6597" s="156"/>
      <c r="B6597" s="160"/>
      <c r="C6597" s="158"/>
    </row>
    <row r="6598" spans="1:3" x14ac:dyDescent="0.25">
      <c r="A6598" s="156"/>
      <c r="B6598" s="160"/>
      <c r="C6598" s="158"/>
    </row>
    <row r="6599" spans="1:3" x14ac:dyDescent="0.25">
      <c r="A6599" s="156"/>
      <c r="B6599" s="160"/>
      <c r="C6599" s="158"/>
    </row>
    <row r="6600" spans="1:3" x14ac:dyDescent="0.25">
      <c r="A6600" s="156"/>
      <c r="B6600" s="160"/>
      <c r="C6600" s="158"/>
    </row>
    <row r="6601" spans="1:3" x14ac:dyDescent="0.25">
      <c r="A6601" s="156"/>
      <c r="B6601" s="160"/>
      <c r="C6601" s="158"/>
    </row>
    <row r="6602" spans="1:3" x14ac:dyDescent="0.25">
      <c r="A6602" s="156"/>
      <c r="B6602" s="160"/>
      <c r="C6602" s="158"/>
    </row>
    <row r="6603" spans="1:3" x14ac:dyDescent="0.25">
      <c r="A6603" s="156"/>
      <c r="B6603" s="160"/>
      <c r="C6603" s="158"/>
    </row>
    <row r="6604" spans="1:3" x14ac:dyDescent="0.25">
      <c r="A6604" s="156"/>
      <c r="B6604" s="160"/>
      <c r="C6604" s="158"/>
    </row>
    <row r="6605" spans="1:3" x14ac:dyDescent="0.25">
      <c r="A6605" s="156"/>
      <c r="B6605" s="160"/>
      <c r="C6605" s="158"/>
    </row>
    <row r="6606" spans="1:3" x14ac:dyDescent="0.25">
      <c r="A6606" s="156"/>
      <c r="B6606" s="160"/>
      <c r="C6606" s="158"/>
    </row>
    <row r="6607" spans="1:3" x14ac:dyDescent="0.25">
      <c r="A6607" s="156"/>
      <c r="B6607" s="160"/>
      <c r="C6607" s="158"/>
    </row>
    <row r="6608" spans="1:3" x14ac:dyDescent="0.25">
      <c r="A6608" s="156"/>
      <c r="B6608" s="160"/>
      <c r="C6608" s="158"/>
    </row>
    <row r="6609" spans="1:3" x14ac:dyDescent="0.25">
      <c r="A6609" s="156"/>
      <c r="B6609" s="160"/>
      <c r="C6609" s="159"/>
    </row>
    <row r="6610" spans="1:3" x14ac:dyDescent="0.25">
      <c r="A6610" s="156"/>
      <c r="B6610" s="160"/>
      <c r="C6610" s="159"/>
    </row>
    <row r="6611" spans="1:3" x14ac:dyDescent="0.25">
      <c r="A6611" s="156"/>
      <c r="B6611" s="160"/>
      <c r="C6611" s="159"/>
    </row>
    <row r="6612" spans="1:3" x14ac:dyDescent="0.25">
      <c r="A6612" s="156"/>
      <c r="B6612" s="160"/>
      <c r="C6612" s="159"/>
    </row>
    <row r="6613" spans="1:3" x14ac:dyDescent="0.25">
      <c r="A6613" s="156"/>
      <c r="B6613" s="160"/>
      <c r="C6613" s="159"/>
    </row>
    <row r="6614" spans="1:3" x14ac:dyDescent="0.25">
      <c r="A6614" s="156"/>
      <c r="B6614" s="160"/>
      <c r="C6614" s="159"/>
    </row>
    <row r="6615" spans="1:3" x14ac:dyDescent="0.25">
      <c r="A6615" s="156"/>
      <c r="B6615" s="160"/>
      <c r="C6615" s="159"/>
    </row>
    <row r="6616" spans="1:3" x14ac:dyDescent="0.25">
      <c r="A6616" s="156"/>
      <c r="B6616" s="160"/>
      <c r="C6616" s="159"/>
    </row>
    <row r="6617" spans="1:3" x14ac:dyDescent="0.25">
      <c r="A6617" s="156"/>
      <c r="B6617" s="160"/>
      <c r="C6617" s="159"/>
    </row>
    <row r="6618" spans="1:3" x14ac:dyDescent="0.25">
      <c r="A6618" s="156"/>
      <c r="B6618" s="160"/>
      <c r="C6618" s="159"/>
    </row>
    <row r="6619" spans="1:3" x14ac:dyDescent="0.25">
      <c r="A6619" s="156"/>
      <c r="B6619" s="160"/>
      <c r="C6619" s="159"/>
    </row>
    <row r="6620" spans="1:3" x14ac:dyDescent="0.25">
      <c r="A6620" s="156"/>
      <c r="B6620" s="160"/>
      <c r="C6620" s="159"/>
    </row>
    <row r="6621" spans="1:3" x14ac:dyDescent="0.25">
      <c r="A6621" s="156"/>
      <c r="B6621" s="160"/>
      <c r="C6621" s="159"/>
    </row>
    <row r="6622" spans="1:3" x14ac:dyDescent="0.25">
      <c r="A6622" s="156"/>
      <c r="B6622" s="160"/>
      <c r="C6622" s="159"/>
    </row>
    <row r="6623" spans="1:3" x14ac:dyDescent="0.25">
      <c r="A6623" s="156"/>
      <c r="B6623" s="160"/>
      <c r="C6623" s="160"/>
    </row>
    <row r="6624" spans="1:3" x14ac:dyDescent="0.25">
      <c r="A6624" s="156"/>
      <c r="B6624" s="160"/>
      <c r="C6624" s="160"/>
    </row>
    <row r="6625" spans="1:3" x14ac:dyDescent="0.25">
      <c r="A6625" s="156"/>
      <c r="B6625" s="160"/>
      <c r="C6625" s="160"/>
    </row>
    <row r="6626" spans="1:3" x14ac:dyDescent="0.25">
      <c r="A6626" s="156"/>
      <c r="B6626" s="160"/>
      <c r="C6626" s="160"/>
    </row>
    <row r="6627" spans="1:3" x14ac:dyDescent="0.25">
      <c r="A6627" s="156"/>
      <c r="B6627" s="160"/>
      <c r="C6627" s="160"/>
    </row>
    <row r="6628" spans="1:3" x14ac:dyDescent="0.25">
      <c r="A6628" s="156"/>
      <c r="B6628" s="160"/>
      <c r="C6628" s="160"/>
    </row>
    <row r="6629" spans="1:3" x14ac:dyDescent="0.25">
      <c r="A6629" s="156"/>
      <c r="B6629" s="160"/>
      <c r="C6629" s="160"/>
    </row>
    <row r="6630" spans="1:3" x14ac:dyDescent="0.25">
      <c r="A6630" s="156"/>
      <c r="B6630" s="160"/>
      <c r="C6630" s="160"/>
    </row>
    <row r="6631" spans="1:3" x14ac:dyDescent="0.25">
      <c r="A6631" s="156"/>
      <c r="B6631" s="160"/>
      <c r="C6631" s="160"/>
    </row>
    <row r="6632" spans="1:3" x14ac:dyDescent="0.25">
      <c r="A6632" s="156"/>
      <c r="B6632" s="160"/>
      <c r="C6632" s="160"/>
    </row>
    <row r="6633" spans="1:3" x14ac:dyDescent="0.25">
      <c r="A6633" s="156"/>
      <c r="B6633" s="160"/>
      <c r="C6633" s="160"/>
    </row>
    <row r="6634" spans="1:3" x14ac:dyDescent="0.25">
      <c r="A6634" s="156"/>
      <c r="B6634" s="160"/>
      <c r="C6634" s="160"/>
    </row>
    <row r="6635" spans="1:3" x14ac:dyDescent="0.25">
      <c r="A6635" s="156"/>
      <c r="B6635" s="160"/>
      <c r="C6635" s="160"/>
    </row>
    <row r="6636" spans="1:3" x14ac:dyDescent="0.25">
      <c r="A6636" s="156"/>
      <c r="B6636" s="160"/>
      <c r="C6636" s="160"/>
    </row>
    <row r="6637" spans="1:3" x14ac:dyDescent="0.25">
      <c r="A6637" s="156"/>
      <c r="B6637" s="160"/>
      <c r="C6637" s="160"/>
    </row>
    <row r="6638" spans="1:3" x14ac:dyDescent="0.25">
      <c r="A6638" s="156"/>
      <c r="B6638" s="160"/>
      <c r="C6638" s="160"/>
    </row>
    <row r="6639" spans="1:3" x14ac:dyDescent="0.25">
      <c r="A6639" s="156"/>
      <c r="B6639" s="160"/>
      <c r="C6639" s="160"/>
    </row>
    <row r="6640" spans="1:3" x14ac:dyDescent="0.25">
      <c r="A6640" s="156"/>
      <c r="B6640" s="160"/>
      <c r="C6640" s="160"/>
    </row>
    <row r="6641" spans="1:3" x14ac:dyDescent="0.25">
      <c r="A6641" s="156"/>
      <c r="B6641" s="160"/>
      <c r="C6641" s="160"/>
    </row>
    <row r="6642" spans="1:3" x14ac:dyDescent="0.25">
      <c r="A6642" s="156"/>
      <c r="B6642" s="160"/>
      <c r="C6642" s="160"/>
    </row>
    <row r="6643" spans="1:3" x14ac:dyDescent="0.25">
      <c r="A6643" s="156"/>
      <c r="B6643" s="160"/>
      <c r="C6643" s="160"/>
    </row>
    <row r="6644" spans="1:3" x14ac:dyDescent="0.25">
      <c r="A6644" s="156"/>
      <c r="B6644" s="160"/>
      <c r="C6644" s="160"/>
    </row>
    <row r="6645" spans="1:3" x14ac:dyDescent="0.25">
      <c r="A6645" s="156"/>
      <c r="B6645" s="160"/>
      <c r="C6645" s="160"/>
    </row>
    <row r="6646" spans="1:3" x14ac:dyDescent="0.25">
      <c r="A6646" s="156"/>
      <c r="B6646" s="160"/>
      <c r="C6646" s="160"/>
    </row>
    <row r="6647" spans="1:3" x14ac:dyDescent="0.25">
      <c r="A6647" s="156"/>
      <c r="B6647" s="160"/>
      <c r="C6647" s="160"/>
    </row>
    <row r="6648" spans="1:3" x14ac:dyDescent="0.25">
      <c r="A6648" s="156"/>
      <c r="B6648" s="160"/>
      <c r="C6648" s="160"/>
    </row>
    <row r="6649" spans="1:3" x14ac:dyDescent="0.25">
      <c r="A6649" s="156"/>
      <c r="B6649" s="160"/>
      <c r="C6649" s="160"/>
    </row>
    <row r="6650" spans="1:3" x14ac:dyDescent="0.25">
      <c r="A6650" s="156"/>
      <c r="B6650" s="160"/>
      <c r="C6650" s="160"/>
    </row>
    <row r="6651" spans="1:3" x14ac:dyDescent="0.25">
      <c r="A6651" s="156"/>
      <c r="B6651" s="160"/>
      <c r="C6651" s="160"/>
    </row>
    <row r="6652" spans="1:3" x14ac:dyDescent="0.25">
      <c r="A6652" s="156"/>
      <c r="B6652" s="160"/>
      <c r="C6652" s="160"/>
    </row>
    <row r="6653" spans="1:3" x14ac:dyDescent="0.25">
      <c r="A6653" s="156"/>
      <c r="B6653" s="160"/>
      <c r="C6653" s="160"/>
    </row>
    <row r="6654" spans="1:3" x14ac:dyDescent="0.25">
      <c r="A6654" s="156"/>
      <c r="B6654" s="160"/>
      <c r="C6654" s="160"/>
    </row>
    <row r="6655" spans="1:3" x14ac:dyDescent="0.25">
      <c r="A6655" s="156"/>
      <c r="B6655" s="160"/>
      <c r="C6655" s="160"/>
    </row>
    <row r="6656" spans="1:3" x14ac:dyDescent="0.25">
      <c r="A6656" s="156"/>
      <c r="B6656" s="160"/>
      <c r="C6656" s="160"/>
    </row>
    <row r="6657" spans="1:3" x14ac:dyDescent="0.25">
      <c r="A6657" s="156"/>
      <c r="B6657" s="160"/>
      <c r="C6657" s="160"/>
    </row>
    <row r="6658" spans="1:3" x14ac:dyDescent="0.25">
      <c r="A6658" s="156"/>
      <c r="B6658" s="160"/>
      <c r="C6658" s="160"/>
    </row>
    <row r="6659" spans="1:3" x14ac:dyDescent="0.25">
      <c r="A6659" s="156"/>
      <c r="B6659" s="160"/>
      <c r="C6659" s="160"/>
    </row>
    <row r="6660" spans="1:3" x14ac:dyDescent="0.25">
      <c r="A6660" s="156"/>
      <c r="B6660" s="160"/>
      <c r="C6660" s="160"/>
    </row>
    <row r="6661" spans="1:3" x14ac:dyDescent="0.25">
      <c r="A6661" s="156"/>
      <c r="B6661" s="160"/>
      <c r="C6661" s="160"/>
    </row>
    <row r="6662" spans="1:3" x14ac:dyDescent="0.25">
      <c r="A6662" s="156"/>
      <c r="B6662" s="160"/>
      <c r="C6662" s="160"/>
    </row>
    <row r="6663" spans="1:3" x14ac:dyDescent="0.25">
      <c r="A6663" s="156"/>
      <c r="B6663" s="160"/>
      <c r="C6663" s="160"/>
    </row>
    <row r="6664" spans="1:3" x14ac:dyDescent="0.25">
      <c r="A6664" s="156"/>
      <c r="B6664" s="160"/>
      <c r="C6664" s="160"/>
    </row>
    <row r="6665" spans="1:3" x14ac:dyDescent="0.25">
      <c r="A6665" s="156"/>
      <c r="B6665" s="160"/>
      <c r="C6665" s="160"/>
    </row>
    <row r="6666" spans="1:3" x14ac:dyDescent="0.25">
      <c r="A6666" s="156"/>
      <c r="B6666" s="160"/>
      <c r="C6666" s="160"/>
    </row>
    <row r="6667" spans="1:3" x14ac:dyDescent="0.25">
      <c r="A6667" s="156"/>
      <c r="B6667" s="160"/>
      <c r="C6667" s="160"/>
    </row>
    <row r="6668" spans="1:3" x14ac:dyDescent="0.25">
      <c r="A6668" s="156"/>
      <c r="B6668" s="160"/>
      <c r="C6668" s="160"/>
    </row>
    <row r="6669" spans="1:3" x14ac:dyDescent="0.25">
      <c r="A6669" s="156"/>
      <c r="B6669" s="160"/>
      <c r="C6669" s="160"/>
    </row>
    <row r="6670" spans="1:3" x14ac:dyDescent="0.25">
      <c r="A6670" s="156"/>
      <c r="B6670" s="160"/>
      <c r="C6670" s="160"/>
    </row>
    <row r="6671" spans="1:3" x14ac:dyDescent="0.25">
      <c r="A6671" s="156"/>
      <c r="B6671" s="160"/>
      <c r="C6671" s="160"/>
    </row>
    <row r="6672" spans="1:3" x14ac:dyDescent="0.25">
      <c r="A6672" s="156"/>
      <c r="B6672" s="160"/>
      <c r="C6672" s="160"/>
    </row>
    <row r="6673" spans="1:3" x14ac:dyDescent="0.25">
      <c r="A6673" s="156"/>
      <c r="B6673" s="160"/>
      <c r="C6673" s="160"/>
    </row>
    <row r="6674" spans="1:3" x14ac:dyDescent="0.25">
      <c r="A6674" s="156"/>
      <c r="B6674" s="160"/>
      <c r="C6674" s="160"/>
    </row>
    <row r="6675" spans="1:3" x14ac:dyDescent="0.25">
      <c r="A6675" s="156"/>
      <c r="B6675" s="160"/>
      <c r="C6675" s="160"/>
    </row>
    <row r="6676" spans="1:3" x14ac:dyDescent="0.25">
      <c r="A6676" s="156"/>
      <c r="B6676" s="160"/>
      <c r="C6676" s="160"/>
    </row>
    <row r="6677" spans="1:3" x14ac:dyDescent="0.25">
      <c r="A6677" s="156"/>
      <c r="B6677" s="160"/>
      <c r="C6677" s="160"/>
    </row>
    <row r="6678" spans="1:3" x14ac:dyDescent="0.25">
      <c r="A6678" s="156"/>
      <c r="B6678" s="160"/>
      <c r="C6678" s="160"/>
    </row>
    <row r="6679" spans="1:3" x14ac:dyDescent="0.25">
      <c r="A6679" s="156"/>
      <c r="B6679" s="160"/>
      <c r="C6679" s="160"/>
    </row>
    <row r="6680" spans="1:3" x14ac:dyDescent="0.25">
      <c r="A6680" s="156"/>
      <c r="B6680" s="160"/>
      <c r="C6680" s="160"/>
    </row>
    <row r="6681" spans="1:3" x14ac:dyDescent="0.25">
      <c r="A6681" s="156"/>
      <c r="B6681" s="160"/>
      <c r="C6681" s="160"/>
    </row>
    <row r="6682" spans="1:3" x14ac:dyDescent="0.25">
      <c r="A6682" s="156"/>
      <c r="B6682" s="160"/>
      <c r="C6682" s="160"/>
    </row>
    <row r="6683" spans="1:3" x14ac:dyDescent="0.25">
      <c r="A6683" s="156"/>
      <c r="B6683" s="160"/>
      <c r="C6683" s="160"/>
    </row>
    <row r="6684" spans="1:3" x14ac:dyDescent="0.25">
      <c r="A6684" s="156"/>
      <c r="B6684" s="160"/>
      <c r="C6684" s="160"/>
    </row>
    <row r="6685" spans="1:3" x14ac:dyDescent="0.25">
      <c r="A6685" s="156"/>
      <c r="B6685" s="160"/>
      <c r="C6685" s="160"/>
    </row>
    <row r="6686" spans="1:3" x14ac:dyDescent="0.25">
      <c r="A6686" s="156"/>
      <c r="B6686" s="160"/>
      <c r="C6686" s="160"/>
    </row>
    <row r="6687" spans="1:3" x14ac:dyDescent="0.25">
      <c r="A6687" s="156"/>
      <c r="B6687" s="160"/>
      <c r="C6687" s="160"/>
    </row>
    <row r="6688" spans="1:3" x14ac:dyDescent="0.25">
      <c r="A6688" s="156"/>
      <c r="B6688" s="160"/>
      <c r="C6688" s="160"/>
    </row>
    <row r="6689" spans="1:3" x14ac:dyDescent="0.25">
      <c r="A6689" s="156"/>
      <c r="B6689" s="160"/>
      <c r="C6689" s="160"/>
    </row>
    <row r="6690" spans="1:3" x14ac:dyDescent="0.25">
      <c r="A6690" s="156"/>
      <c r="B6690" s="160"/>
      <c r="C6690" s="160"/>
    </row>
    <row r="6691" spans="1:3" x14ac:dyDescent="0.25">
      <c r="A6691" s="156"/>
      <c r="B6691" s="160"/>
      <c r="C6691" s="160"/>
    </row>
    <row r="6692" spans="1:3" x14ac:dyDescent="0.25">
      <c r="A6692" s="156"/>
      <c r="B6692" s="160"/>
      <c r="C6692" s="160"/>
    </row>
    <row r="6693" spans="1:3" x14ac:dyDescent="0.25">
      <c r="A6693" s="156"/>
      <c r="B6693" s="160"/>
      <c r="C6693" s="160"/>
    </row>
    <row r="6694" spans="1:3" x14ac:dyDescent="0.25">
      <c r="A6694" s="156"/>
      <c r="B6694" s="160"/>
      <c r="C6694" s="160"/>
    </row>
    <row r="6695" spans="1:3" x14ac:dyDescent="0.25">
      <c r="A6695" s="156"/>
      <c r="B6695" s="160"/>
      <c r="C6695" s="160"/>
    </row>
    <row r="6696" spans="1:3" x14ac:dyDescent="0.25">
      <c r="A6696" s="156"/>
      <c r="B6696" s="160"/>
      <c r="C6696" s="160"/>
    </row>
    <row r="6697" spans="1:3" x14ac:dyDescent="0.25">
      <c r="A6697" s="156"/>
      <c r="B6697" s="160"/>
      <c r="C6697" s="160"/>
    </row>
    <row r="6698" spans="1:3" x14ac:dyDescent="0.25">
      <c r="A6698" s="156"/>
      <c r="B6698" s="160"/>
      <c r="C6698" s="160"/>
    </row>
    <row r="6699" spans="1:3" x14ac:dyDescent="0.25">
      <c r="A6699" s="156"/>
      <c r="B6699" s="160"/>
      <c r="C6699" s="160"/>
    </row>
    <row r="6700" spans="1:3" x14ac:dyDescent="0.25">
      <c r="A6700" s="156"/>
      <c r="B6700" s="160"/>
      <c r="C6700" s="160"/>
    </row>
    <row r="6701" spans="1:3" x14ac:dyDescent="0.25">
      <c r="A6701" s="156"/>
      <c r="B6701" s="160"/>
      <c r="C6701" s="160"/>
    </row>
    <row r="6702" spans="1:3" x14ac:dyDescent="0.25">
      <c r="A6702" s="156"/>
      <c r="B6702" s="160"/>
      <c r="C6702" s="160"/>
    </row>
    <row r="6703" spans="1:3" x14ac:dyDescent="0.25">
      <c r="A6703" s="156"/>
      <c r="B6703" s="160"/>
      <c r="C6703" s="160"/>
    </row>
    <row r="6704" spans="1:3" x14ac:dyDescent="0.25">
      <c r="A6704" s="156"/>
      <c r="B6704" s="160"/>
      <c r="C6704" s="160"/>
    </row>
    <row r="6705" spans="1:3" x14ac:dyDescent="0.25">
      <c r="A6705" s="156"/>
      <c r="B6705" s="160"/>
      <c r="C6705" s="160"/>
    </row>
    <row r="6706" spans="1:3" x14ac:dyDescent="0.25">
      <c r="A6706" s="156"/>
      <c r="B6706" s="160"/>
      <c r="C6706" s="160"/>
    </row>
    <row r="6707" spans="1:3" x14ac:dyDescent="0.25">
      <c r="A6707" s="156"/>
      <c r="B6707" s="160"/>
      <c r="C6707" s="160"/>
    </row>
    <row r="6708" spans="1:3" x14ac:dyDescent="0.25">
      <c r="A6708" s="156"/>
      <c r="B6708" s="160"/>
      <c r="C6708" s="160"/>
    </row>
    <row r="6709" spans="1:3" x14ac:dyDescent="0.25">
      <c r="A6709" s="156"/>
      <c r="B6709" s="160"/>
      <c r="C6709" s="160"/>
    </row>
    <row r="6710" spans="1:3" x14ac:dyDescent="0.25">
      <c r="A6710" s="156"/>
      <c r="B6710" s="160"/>
      <c r="C6710" s="160"/>
    </row>
    <row r="6711" spans="1:3" x14ac:dyDescent="0.25">
      <c r="A6711" s="156"/>
      <c r="B6711" s="160"/>
      <c r="C6711" s="160"/>
    </row>
    <row r="6712" spans="1:3" x14ac:dyDescent="0.25">
      <c r="A6712" s="156"/>
      <c r="B6712" s="160"/>
      <c r="C6712" s="160"/>
    </row>
    <row r="6713" spans="1:3" x14ac:dyDescent="0.25">
      <c r="A6713" s="156"/>
      <c r="B6713" s="160"/>
      <c r="C6713" s="160"/>
    </row>
    <row r="6714" spans="1:3" x14ac:dyDescent="0.25">
      <c r="A6714" s="156"/>
      <c r="B6714" s="160"/>
      <c r="C6714" s="160"/>
    </row>
    <row r="6715" spans="1:3" x14ac:dyDescent="0.25">
      <c r="A6715" s="156"/>
      <c r="B6715" s="160"/>
      <c r="C6715" s="160"/>
    </row>
    <row r="6716" spans="1:3" x14ac:dyDescent="0.25">
      <c r="A6716" s="156"/>
      <c r="B6716" s="160"/>
      <c r="C6716" s="160"/>
    </row>
    <row r="6717" spans="1:3" x14ac:dyDescent="0.25">
      <c r="A6717" s="156"/>
      <c r="B6717" s="160"/>
      <c r="C6717" s="160"/>
    </row>
    <row r="6718" spans="1:3" x14ac:dyDescent="0.25">
      <c r="A6718" s="156"/>
      <c r="B6718" s="160"/>
      <c r="C6718" s="160"/>
    </row>
    <row r="6719" spans="1:3" x14ac:dyDescent="0.25">
      <c r="A6719" s="156"/>
      <c r="B6719" s="160"/>
      <c r="C6719" s="160"/>
    </row>
    <row r="6720" spans="1:3" x14ac:dyDescent="0.25">
      <c r="A6720" s="156"/>
      <c r="B6720" s="160"/>
      <c r="C6720" s="160"/>
    </row>
    <row r="6721" spans="1:3" x14ac:dyDescent="0.25">
      <c r="A6721" s="156"/>
      <c r="B6721" s="160"/>
      <c r="C6721" s="160"/>
    </row>
    <row r="6722" spans="1:3" x14ac:dyDescent="0.25">
      <c r="A6722" s="156"/>
      <c r="B6722" s="160"/>
      <c r="C6722" s="160"/>
    </row>
    <row r="6723" spans="1:3" x14ac:dyDescent="0.25">
      <c r="A6723" s="156"/>
      <c r="B6723" s="160"/>
      <c r="C6723" s="160"/>
    </row>
    <row r="6724" spans="1:3" x14ac:dyDescent="0.25">
      <c r="A6724" s="156"/>
      <c r="B6724" s="160"/>
      <c r="C6724" s="160"/>
    </row>
    <row r="6725" spans="1:3" x14ac:dyDescent="0.25">
      <c r="A6725" s="156"/>
      <c r="B6725" s="160"/>
      <c r="C6725" s="160"/>
    </row>
    <row r="6726" spans="1:3" x14ac:dyDescent="0.25">
      <c r="A6726" s="156"/>
      <c r="B6726" s="160"/>
      <c r="C6726" s="160"/>
    </row>
    <row r="6727" spans="1:3" x14ac:dyDescent="0.25">
      <c r="A6727" s="156"/>
      <c r="B6727" s="160"/>
      <c r="C6727" s="160"/>
    </row>
    <row r="6728" spans="1:3" x14ac:dyDescent="0.25">
      <c r="A6728" s="156"/>
      <c r="B6728" s="160"/>
      <c r="C6728" s="160"/>
    </row>
    <row r="6729" spans="1:3" x14ac:dyDescent="0.25">
      <c r="A6729" s="156"/>
      <c r="B6729" s="160"/>
      <c r="C6729" s="160"/>
    </row>
    <row r="6730" spans="1:3" x14ac:dyDescent="0.25">
      <c r="A6730" s="156"/>
      <c r="B6730" s="160"/>
      <c r="C6730" s="160"/>
    </row>
    <row r="6731" spans="1:3" x14ac:dyDescent="0.25">
      <c r="A6731" s="156"/>
      <c r="B6731" s="160"/>
      <c r="C6731" s="160"/>
    </row>
    <row r="6732" spans="1:3" x14ac:dyDescent="0.25">
      <c r="A6732" s="156"/>
      <c r="B6732" s="160"/>
      <c r="C6732" s="160"/>
    </row>
    <row r="6733" spans="1:3" x14ac:dyDescent="0.25">
      <c r="A6733" s="156"/>
      <c r="B6733" s="160"/>
      <c r="C6733" s="160"/>
    </row>
    <row r="6734" spans="1:3" x14ac:dyDescent="0.25">
      <c r="A6734" s="156"/>
      <c r="B6734" s="160"/>
      <c r="C6734" s="160"/>
    </row>
    <row r="6735" spans="1:3" x14ac:dyDescent="0.25">
      <c r="A6735" s="156"/>
      <c r="B6735" s="160"/>
      <c r="C6735" s="160"/>
    </row>
    <row r="6736" spans="1:3" x14ac:dyDescent="0.25">
      <c r="A6736" s="156"/>
      <c r="B6736" s="160"/>
      <c r="C6736" s="160"/>
    </row>
    <row r="6737" spans="1:3" x14ac:dyDescent="0.25">
      <c r="A6737" s="156"/>
      <c r="B6737" s="160"/>
      <c r="C6737" s="160"/>
    </row>
    <row r="6738" spans="1:3" x14ac:dyDescent="0.25">
      <c r="A6738" s="156"/>
      <c r="B6738" s="160"/>
      <c r="C6738" s="160"/>
    </row>
    <row r="6739" spans="1:3" x14ac:dyDescent="0.25">
      <c r="A6739" s="156"/>
      <c r="B6739" s="160"/>
      <c r="C6739" s="160"/>
    </row>
    <row r="6740" spans="1:3" x14ac:dyDescent="0.25">
      <c r="A6740" s="156"/>
      <c r="B6740" s="160"/>
      <c r="C6740" s="160"/>
    </row>
    <row r="6741" spans="1:3" x14ac:dyDescent="0.25">
      <c r="A6741" s="156"/>
      <c r="B6741" s="160"/>
      <c r="C6741" s="160"/>
    </row>
    <row r="6742" spans="1:3" x14ac:dyDescent="0.25">
      <c r="A6742" s="156"/>
      <c r="B6742" s="160"/>
      <c r="C6742" s="160"/>
    </row>
    <row r="6743" spans="1:3" x14ac:dyDescent="0.25">
      <c r="A6743" s="156"/>
      <c r="B6743" s="160"/>
      <c r="C6743" s="160"/>
    </row>
    <row r="6744" spans="1:3" x14ac:dyDescent="0.25">
      <c r="A6744" s="156"/>
      <c r="B6744" s="160"/>
      <c r="C6744" s="160"/>
    </row>
    <row r="6745" spans="1:3" x14ac:dyDescent="0.25">
      <c r="A6745" s="156"/>
      <c r="B6745" s="160"/>
      <c r="C6745" s="160"/>
    </row>
    <row r="6746" spans="1:3" x14ac:dyDescent="0.25">
      <c r="A6746" s="156"/>
      <c r="B6746" s="160"/>
      <c r="C6746" s="160"/>
    </row>
    <row r="6747" spans="1:3" x14ac:dyDescent="0.25">
      <c r="A6747" s="156"/>
      <c r="B6747" s="160"/>
      <c r="C6747" s="160"/>
    </row>
    <row r="6748" spans="1:3" x14ac:dyDescent="0.25">
      <c r="A6748" s="156"/>
      <c r="B6748" s="160"/>
      <c r="C6748" s="160"/>
    </row>
    <row r="6749" spans="1:3" x14ac:dyDescent="0.25">
      <c r="A6749" s="156"/>
      <c r="B6749" s="160"/>
      <c r="C6749" s="160"/>
    </row>
    <row r="6750" spans="1:3" x14ac:dyDescent="0.25">
      <c r="A6750" s="156"/>
      <c r="B6750" s="160"/>
      <c r="C6750" s="160"/>
    </row>
    <row r="6751" spans="1:3" x14ac:dyDescent="0.25">
      <c r="A6751" s="156"/>
      <c r="B6751" s="160"/>
      <c r="C6751" s="160"/>
    </row>
    <row r="6752" spans="1:3" x14ac:dyDescent="0.25">
      <c r="A6752" s="156"/>
      <c r="B6752" s="160"/>
      <c r="C6752" s="160"/>
    </row>
    <row r="6753" spans="1:3" x14ac:dyDescent="0.25">
      <c r="A6753" s="156"/>
      <c r="B6753" s="160"/>
      <c r="C6753" s="160"/>
    </row>
    <row r="6754" spans="1:3" x14ac:dyDescent="0.25">
      <c r="A6754" s="156"/>
      <c r="B6754" s="160"/>
      <c r="C6754" s="160"/>
    </row>
    <row r="6755" spans="1:3" x14ac:dyDescent="0.25">
      <c r="A6755" s="156"/>
      <c r="B6755" s="160"/>
      <c r="C6755" s="160"/>
    </row>
    <row r="6756" spans="1:3" x14ac:dyDescent="0.25">
      <c r="A6756" s="156"/>
      <c r="B6756" s="160"/>
      <c r="C6756" s="160"/>
    </row>
    <row r="6757" spans="1:3" x14ac:dyDescent="0.25">
      <c r="A6757" s="156"/>
      <c r="B6757" s="160"/>
      <c r="C6757" s="160"/>
    </row>
    <row r="6758" spans="1:3" x14ac:dyDescent="0.25">
      <c r="A6758" s="156"/>
      <c r="B6758" s="160"/>
      <c r="C6758" s="160"/>
    </row>
    <row r="6759" spans="1:3" x14ac:dyDescent="0.25">
      <c r="A6759" s="156"/>
      <c r="B6759" s="160"/>
      <c r="C6759" s="160"/>
    </row>
    <row r="6760" spans="1:3" x14ac:dyDescent="0.25">
      <c r="A6760" s="156"/>
      <c r="B6760" s="160"/>
      <c r="C6760" s="160"/>
    </row>
    <row r="6761" spans="1:3" x14ac:dyDescent="0.25">
      <c r="A6761" s="156"/>
      <c r="B6761" s="160"/>
      <c r="C6761" s="160"/>
    </row>
    <row r="6762" spans="1:3" x14ac:dyDescent="0.25">
      <c r="A6762" s="156"/>
      <c r="B6762" s="160"/>
      <c r="C6762" s="160"/>
    </row>
    <row r="6763" spans="1:3" x14ac:dyDescent="0.25">
      <c r="A6763" s="156"/>
      <c r="B6763" s="160"/>
      <c r="C6763" s="160"/>
    </row>
    <row r="6764" spans="1:3" x14ac:dyDescent="0.25">
      <c r="A6764" s="156"/>
      <c r="B6764" s="160"/>
      <c r="C6764" s="160"/>
    </row>
    <row r="6765" spans="1:3" x14ac:dyDescent="0.25">
      <c r="A6765" s="156"/>
      <c r="B6765" s="160"/>
      <c r="C6765" s="160"/>
    </row>
    <row r="6766" spans="1:3" x14ac:dyDescent="0.25">
      <c r="A6766" s="156"/>
      <c r="B6766" s="160"/>
      <c r="C6766" s="160"/>
    </row>
    <row r="6767" spans="1:3" x14ac:dyDescent="0.25">
      <c r="A6767" s="156"/>
      <c r="B6767" s="160"/>
      <c r="C6767" s="160"/>
    </row>
    <row r="6768" spans="1:3" x14ac:dyDescent="0.25">
      <c r="A6768" s="156"/>
      <c r="B6768" s="160"/>
      <c r="C6768" s="160"/>
    </row>
    <row r="6769" spans="1:3" x14ac:dyDescent="0.25">
      <c r="A6769" s="156"/>
      <c r="B6769" s="160"/>
      <c r="C6769" s="160"/>
    </row>
    <row r="6770" spans="1:3" x14ac:dyDescent="0.25">
      <c r="A6770" s="156"/>
      <c r="B6770" s="160"/>
      <c r="C6770" s="160"/>
    </row>
    <row r="6771" spans="1:3" x14ac:dyDescent="0.25">
      <c r="A6771" s="156"/>
      <c r="B6771" s="160"/>
      <c r="C6771" s="160"/>
    </row>
    <row r="6772" spans="1:3" x14ac:dyDescent="0.25">
      <c r="A6772" s="156"/>
      <c r="B6772" s="160"/>
      <c r="C6772" s="160"/>
    </row>
    <row r="6773" spans="1:3" x14ac:dyDescent="0.25">
      <c r="A6773" s="156"/>
      <c r="B6773" s="160"/>
      <c r="C6773" s="160"/>
    </row>
    <row r="6774" spans="1:3" x14ac:dyDescent="0.25">
      <c r="A6774" s="156"/>
      <c r="B6774" s="160"/>
      <c r="C6774" s="160"/>
    </row>
    <row r="6775" spans="1:3" x14ac:dyDescent="0.25">
      <c r="A6775" s="156"/>
      <c r="B6775" s="160"/>
      <c r="C6775" s="160"/>
    </row>
    <row r="6776" spans="1:3" x14ac:dyDescent="0.25">
      <c r="A6776" s="156"/>
      <c r="B6776" s="160"/>
      <c r="C6776" s="160"/>
    </row>
    <row r="6777" spans="1:3" x14ac:dyDescent="0.25">
      <c r="A6777" s="156"/>
      <c r="B6777" s="160"/>
      <c r="C6777" s="160"/>
    </row>
    <row r="6778" spans="1:3" x14ac:dyDescent="0.25">
      <c r="A6778" s="156"/>
      <c r="B6778" s="160"/>
      <c r="C6778" s="160"/>
    </row>
    <row r="6779" spans="1:3" x14ac:dyDescent="0.25">
      <c r="A6779" s="156"/>
      <c r="B6779" s="160"/>
      <c r="C6779" s="160"/>
    </row>
    <row r="6780" spans="1:3" x14ac:dyDescent="0.25">
      <c r="A6780" s="156"/>
      <c r="B6780" s="160"/>
      <c r="C6780" s="160"/>
    </row>
    <row r="6781" spans="1:3" x14ac:dyDescent="0.25">
      <c r="A6781" s="156"/>
      <c r="B6781" s="160"/>
      <c r="C6781" s="160"/>
    </row>
    <row r="6782" spans="1:3" x14ac:dyDescent="0.25">
      <c r="A6782" s="156"/>
      <c r="B6782" s="160"/>
      <c r="C6782" s="160"/>
    </row>
    <row r="6783" spans="1:3" x14ac:dyDescent="0.25">
      <c r="A6783" s="156"/>
      <c r="B6783" s="160"/>
      <c r="C6783" s="160"/>
    </row>
    <row r="6784" spans="1:3" x14ac:dyDescent="0.25">
      <c r="A6784" s="156"/>
      <c r="B6784" s="160"/>
      <c r="C6784" s="160"/>
    </row>
    <row r="6785" spans="1:3" x14ac:dyDescent="0.25">
      <c r="A6785" s="156"/>
      <c r="B6785" s="160"/>
      <c r="C6785" s="160"/>
    </row>
    <row r="6786" spans="1:3" x14ac:dyDescent="0.25">
      <c r="A6786" s="156"/>
      <c r="B6786" s="160"/>
      <c r="C6786" s="160"/>
    </row>
    <row r="6787" spans="1:3" x14ac:dyDescent="0.25">
      <c r="A6787" s="156"/>
      <c r="B6787" s="160"/>
      <c r="C6787" s="160"/>
    </row>
    <row r="6788" spans="1:3" x14ac:dyDescent="0.25">
      <c r="A6788" s="156"/>
      <c r="B6788" s="160"/>
      <c r="C6788" s="160"/>
    </row>
    <row r="6789" spans="1:3" x14ac:dyDescent="0.25">
      <c r="A6789" s="156"/>
      <c r="B6789" s="160"/>
      <c r="C6789" s="160"/>
    </row>
    <row r="6790" spans="1:3" x14ac:dyDescent="0.25">
      <c r="A6790" s="156"/>
      <c r="B6790" s="160"/>
      <c r="C6790" s="160"/>
    </row>
    <row r="6791" spans="1:3" x14ac:dyDescent="0.25">
      <c r="A6791" s="156"/>
      <c r="B6791" s="160"/>
      <c r="C6791" s="160"/>
    </row>
    <row r="6792" spans="1:3" x14ac:dyDescent="0.25">
      <c r="A6792" s="156"/>
      <c r="B6792" s="160"/>
      <c r="C6792" s="160"/>
    </row>
    <row r="6793" spans="1:3" x14ac:dyDescent="0.25">
      <c r="A6793" s="156"/>
      <c r="B6793" s="160"/>
      <c r="C6793" s="160"/>
    </row>
    <row r="6794" spans="1:3" x14ac:dyDescent="0.25">
      <c r="A6794" s="156"/>
      <c r="B6794" s="160"/>
      <c r="C6794" s="160"/>
    </row>
    <row r="6795" spans="1:3" x14ac:dyDescent="0.25">
      <c r="A6795" s="156"/>
      <c r="B6795" s="160"/>
      <c r="C6795" s="160"/>
    </row>
    <row r="6796" spans="1:3" x14ac:dyDescent="0.25">
      <c r="A6796" s="156"/>
      <c r="B6796" s="160"/>
      <c r="C6796" s="160"/>
    </row>
    <row r="6797" spans="1:3" x14ac:dyDescent="0.25">
      <c r="A6797" s="156"/>
      <c r="B6797" s="160"/>
      <c r="C6797" s="160"/>
    </row>
    <row r="6798" spans="1:3" x14ac:dyDescent="0.25">
      <c r="A6798" s="156"/>
      <c r="B6798" s="160"/>
      <c r="C6798" s="160"/>
    </row>
    <row r="6799" spans="1:3" x14ac:dyDescent="0.25">
      <c r="A6799" s="156"/>
      <c r="B6799" s="160"/>
      <c r="C6799" s="160"/>
    </row>
    <row r="6800" spans="1:3" x14ac:dyDescent="0.25">
      <c r="A6800" s="156"/>
      <c r="B6800" s="160"/>
      <c r="C6800" s="160"/>
    </row>
    <row r="6801" spans="1:3" x14ac:dyDescent="0.25">
      <c r="A6801" s="156"/>
      <c r="B6801" s="160"/>
      <c r="C6801" s="160"/>
    </row>
    <row r="6802" spans="1:3" x14ac:dyDescent="0.25">
      <c r="A6802" s="156"/>
      <c r="B6802" s="160"/>
      <c r="C6802" s="160"/>
    </row>
    <row r="6803" spans="1:3" x14ac:dyDescent="0.25">
      <c r="A6803" s="156"/>
      <c r="B6803" s="160"/>
      <c r="C6803" s="160"/>
    </row>
    <row r="6804" spans="1:3" x14ac:dyDescent="0.25">
      <c r="A6804" s="156"/>
      <c r="B6804" s="160"/>
      <c r="C6804" s="160"/>
    </row>
    <row r="6805" spans="1:3" x14ac:dyDescent="0.25">
      <c r="A6805" s="156"/>
      <c r="B6805" s="160"/>
      <c r="C6805" s="160"/>
    </row>
    <row r="6806" spans="1:3" x14ac:dyDescent="0.25">
      <c r="A6806" s="156"/>
      <c r="B6806" s="160"/>
      <c r="C6806" s="160"/>
    </row>
    <row r="6807" spans="1:3" x14ac:dyDescent="0.25">
      <c r="A6807" s="156"/>
      <c r="B6807" s="160"/>
      <c r="C6807" s="160"/>
    </row>
    <row r="6808" spans="1:3" x14ac:dyDescent="0.25">
      <c r="A6808" s="156"/>
      <c r="B6808" s="160"/>
      <c r="C6808" s="160"/>
    </row>
    <row r="6809" spans="1:3" x14ac:dyDescent="0.25">
      <c r="A6809" s="156"/>
      <c r="B6809" s="160"/>
      <c r="C6809" s="160"/>
    </row>
    <row r="6810" spans="1:3" x14ac:dyDescent="0.25">
      <c r="A6810" s="156"/>
      <c r="B6810" s="160"/>
      <c r="C6810" s="160"/>
    </row>
    <row r="6811" spans="1:3" x14ac:dyDescent="0.25">
      <c r="A6811" s="156"/>
      <c r="B6811" s="160"/>
      <c r="C6811" s="160"/>
    </row>
    <row r="6812" spans="1:3" x14ac:dyDescent="0.25">
      <c r="A6812" s="156"/>
      <c r="B6812" s="160"/>
      <c r="C6812" s="160"/>
    </row>
    <row r="6813" spans="1:3" x14ac:dyDescent="0.25">
      <c r="A6813" s="156"/>
      <c r="B6813" s="160"/>
      <c r="C6813" s="160"/>
    </row>
    <row r="6814" spans="1:3" x14ac:dyDescent="0.25">
      <c r="A6814" s="156"/>
      <c r="B6814" s="160"/>
      <c r="C6814" s="160"/>
    </row>
    <row r="6815" spans="1:3" x14ac:dyDescent="0.25">
      <c r="A6815" s="156"/>
      <c r="B6815" s="160"/>
      <c r="C6815" s="160"/>
    </row>
    <row r="6816" spans="1:3" x14ac:dyDescent="0.25">
      <c r="A6816" s="156"/>
      <c r="B6816" s="160"/>
      <c r="C6816" s="160"/>
    </row>
    <row r="6817" spans="1:3" x14ac:dyDescent="0.25">
      <c r="A6817" s="156"/>
      <c r="B6817" s="160"/>
      <c r="C6817" s="160"/>
    </row>
    <row r="6818" spans="1:3" x14ac:dyDescent="0.25">
      <c r="A6818" s="156"/>
      <c r="B6818" s="160"/>
      <c r="C6818" s="160"/>
    </row>
  </sheetData>
  <phoneticPr fontId="81" type="noConversion"/>
  <hyperlinks>
    <hyperlink ref="O1" location="Contents!A1" display="Return to contents" xr:uid="{00000000-0004-0000-2000-000000000000}"/>
  </hyperlinks>
  <pageMargins left="0.7" right="0.7" top="0.75" bottom="0.75" header="0.3" footer="0.3"/>
  <pageSetup paperSize="9" scale="89" orientation="landscape"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4B02-9D23-4FE1-8BDD-D5ADC5D6B583}">
  <dimension ref="A1:R33"/>
  <sheetViews>
    <sheetView workbookViewId="0"/>
  </sheetViews>
  <sheetFormatPr defaultRowHeight="13.2" x14ac:dyDescent="0.25"/>
  <cols>
    <col min="2" max="3" width="12.44140625" bestFit="1" customWidth="1"/>
  </cols>
  <sheetData>
    <row r="1" spans="1:18" ht="15.6" x14ac:dyDescent="0.3">
      <c r="A1" s="323" t="s">
        <v>512</v>
      </c>
      <c r="R1" s="38" t="s">
        <v>81</v>
      </c>
    </row>
    <row r="2" spans="1:18" x14ac:dyDescent="0.25">
      <c r="B2" s="731" t="s">
        <v>435</v>
      </c>
      <c r="C2" s="731"/>
      <c r="D2" s="535"/>
    </row>
    <row r="3" spans="1:18" ht="27.6" customHeight="1" x14ac:dyDescent="0.25">
      <c r="B3" s="536" t="s">
        <v>436</v>
      </c>
      <c r="C3" s="536" t="s">
        <v>437</v>
      </c>
    </row>
    <row r="4" spans="1:18" ht="15.6" x14ac:dyDescent="0.25">
      <c r="A4" s="33">
        <v>1996</v>
      </c>
      <c r="B4" s="322">
        <v>12.353196908721909</v>
      </c>
      <c r="C4" s="322">
        <v>10.681225989699918</v>
      </c>
      <c r="E4" s="37" t="s">
        <v>513</v>
      </c>
    </row>
    <row r="5" spans="1:18" x14ac:dyDescent="0.25">
      <c r="A5" s="33">
        <v>1997</v>
      </c>
      <c r="B5" s="322">
        <v>11.786565582191782</v>
      </c>
      <c r="C5" s="322">
        <v>10.425907845579083</v>
      </c>
    </row>
    <row r="6" spans="1:18" x14ac:dyDescent="0.25">
      <c r="A6" s="33">
        <v>1998</v>
      </c>
      <c r="B6" s="322">
        <v>11.931584868282409</v>
      </c>
      <c r="C6" s="322">
        <v>10.915689995070576</v>
      </c>
    </row>
    <row r="7" spans="1:18" x14ac:dyDescent="0.25">
      <c r="A7" s="33">
        <v>1999</v>
      </c>
      <c r="B7" s="322">
        <v>11.773360242360381</v>
      </c>
      <c r="C7" s="322">
        <v>10.573450946818022</v>
      </c>
    </row>
    <row r="8" spans="1:18" x14ac:dyDescent="0.25">
      <c r="A8" s="33">
        <v>2000</v>
      </c>
      <c r="B8" s="322">
        <v>11.66917664459857</v>
      </c>
      <c r="C8" s="322">
        <v>10.457873158603704</v>
      </c>
    </row>
    <row r="9" spans="1:18" x14ac:dyDescent="0.25">
      <c r="A9" s="33">
        <v>2001</v>
      </c>
      <c r="B9" s="322">
        <v>11.53695917808218</v>
      </c>
      <c r="C9" s="322">
        <v>10.018589589041088</v>
      </c>
    </row>
    <row r="10" spans="1:18" x14ac:dyDescent="0.25">
      <c r="A10" s="33">
        <v>2002</v>
      </c>
      <c r="B10" s="322">
        <v>11.833285479452057</v>
      </c>
      <c r="C10" s="322">
        <v>10.474002465753413</v>
      </c>
    </row>
    <row r="11" spans="1:18" x14ac:dyDescent="0.25">
      <c r="A11" s="33">
        <v>2003</v>
      </c>
      <c r="B11" s="322">
        <v>11.974612492096941</v>
      </c>
      <c r="C11" s="322">
        <v>10.519716609589045</v>
      </c>
    </row>
    <row r="12" spans="1:18" x14ac:dyDescent="0.25">
      <c r="A12" s="33">
        <v>2004</v>
      </c>
      <c r="B12" s="322">
        <v>11.964296448087429</v>
      </c>
      <c r="C12" s="322">
        <v>10.551892076502734</v>
      </c>
    </row>
    <row r="13" spans="1:18" x14ac:dyDescent="0.25">
      <c r="A13" s="33">
        <v>2005</v>
      </c>
      <c r="B13" s="322">
        <v>11.893224041095884</v>
      </c>
      <c r="C13" s="322">
        <v>10.314049526774591</v>
      </c>
    </row>
    <row r="14" spans="1:18" x14ac:dyDescent="0.25">
      <c r="A14" s="33">
        <v>2006</v>
      </c>
      <c r="B14" s="322">
        <v>11.994430686687744</v>
      </c>
      <c r="C14" s="322">
        <v>10.66187185168712</v>
      </c>
    </row>
    <row r="15" spans="1:18" x14ac:dyDescent="0.25">
      <c r="A15" s="33">
        <v>2007</v>
      </c>
      <c r="B15" s="322">
        <v>12.205064998243765</v>
      </c>
      <c r="C15" s="322">
        <v>11.044827684250862</v>
      </c>
    </row>
    <row r="16" spans="1:18" x14ac:dyDescent="0.25">
      <c r="A16" s="33">
        <v>2008</v>
      </c>
      <c r="B16" s="322">
        <v>11.522263661202189</v>
      </c>
      <c r="C16" s="322">
        <v>10.568603278688522</v>
      </c>
    </row>
    <row r="17" spans="1:3" x14ac:dyDescent="0.25">
      <c r="A17" s="33">
        <v>2009</v>
      </c>
      <c r="B17" s="322">
        <v>11.717598119072706</v>
      </c>
      <c r="C17" s="322">
        <v>10.489488493150668</v>
      </c>
    </row>
    <row r="18" spans="1:3" x14ac:dyDescent="0.25">
      <c r="A18" s="33">
        <v>2010</v>
      </c>
      <c r="B18" s="322">
        <v>11.467262899543377</v>
      </c>
      <c r="C18" s="322">
        <v>9.8965322633873001</v>
      </c>
    </row>
    <row r="19" spans="1:3" x14ac:dyDescent="0.25">
      <c r="A19" s="33">
        <v>2011</v>
      </c>
      <c r="B19" s="322">
        <v>11.545831232876711</v>
      </c>
      <c r="C19" s="322">
        <v>10.517598904109589</v>
      </c>
    </row>
    <row r="20" spans="1:3" x14ac:dyDescent="0.25">
      <c r="A20" s="33">
        <v>2012</v>
      </c>
      <c r="B20" s="322">
        <v>11.48374450136612</v>
      </c>
      <c r="C20" s="322">
        <v>10.530879810994158</v>
      </c>
    </row>
    <row r="21" spans="1:3" x14ac:dyDescent="0.25">
      <c r="A21" s="33">
        <v>2013</v>
      </c>
      <c r="B21" s="322">
        <v>11.110273972602741</v>
      </c>
      <c r="C21" s="322">
        <v>9.6924863013698577</v>
      </c>
    </row>
    <row r="22" spans="1:3" x14ac:dyDescent="0.25">
      <c r="A22" s="33">
        <v>2014</v>
      </c>
      <c r="B22" s="322">
        <v>12.181656986301377</v>
      </c>
      <c r="C22" s="322">
        <v>10.537758950376306</v>
      </c>
    </row>
    <row r="23" spans="1:3" x14ac:dyDescent="0.25">
      <c r="A23" s="33">
        <v>2015</v>
      </c>
      <c r="B23" s="322">
        <v>11.33515673515981</v>
      </c>
      <c r="C23" s="322">
        <v>9.9946427929119928</v>
      </c>
    </row>
    <row r="24" spans="1:3" x14ac:dyDescent="0.25">
      <c r="A24" s="33">
        <v>2016</v>
      </c>
      <c r="B24" s="322">
        <v>11.98891293260472</v>
      </c>
      <c r="C24" s="322">
        <v>10.769301088238951</v>
      </c>
    </row>
    <row r="25" spans="1:3" x14ac:dyDescent="0.25">
      <c r="A25" s="33">
        <v>2017</v>
      </c>
      <c r="B25" s="322">
        <v>12.00715901826484</v>
      </c>
      <c r="C25" s="322">
        <v>10.763070080323788</v>
      </c>
    </row>
    <row r="26" spans="1:3" x14ac:dyDescent="0.25">
      <c r="A26" s="33">
        <v>2018</v>
      </c>
      <c r="B26" s="322">
        <v>11.639174200913237</v>
      </c>
      <c r="C26" s="322">
        <v>9.9657311083437072</v>
      </c>
    </row>
    <row r="27" spans="1:3" x14ac:dyDescent="0.25">
      <c r="A27" s="33">
        <v>2019</v>
      </c>
      <c r="B27" s="322">
        <v>12.013791780821917</v>
      </c>
      <c r="C27" s="322">
        <v>10.991950684931506</v>
      </c>
    </row>
    <row r="28" spans="1:3" x14ac:dyDescent="0.25">
      <c r="A28" s="33">
        <v>2020</v>
      </c>
      <c r="B28" s="322">
        <v>11.601393442622944</v>
      </c>
      <c r="C28" s="322">
        <v>10.609795036420772</v>
      </c>
    </row>
    <row r="29" spans="1:3" x14ac:dyDescent="0.25">
      <c r="A29" s="33">
        <v>2021</v>
      </c>
      <c r="B29" s="322">
        <v>12.113472285958908</v>
      </c>
      <c r="C29" s="322">
        <v>10.651244987546699</v>
      </c>
    </row>
    <row r="30" spans="1:3" x14ac:dyDescent="0.25">
      <c r="A30" s="33">
        <v>2022</v>
      </c>
      <c r="B30" s="322">
        <v>12.452669863013693</v>
      </c>
      <c r="C30" s="322">
        <v>11.04935205479452</v>
      </c>
    </row>
    <row r="31" spans="1:3" x14ac:dyDescent="0.25">
      <c r="A31" s="33">
        <v>2023</v>
      </c>
      <c r="B31" s="322">
        <v>12.57255475430278</v>
      </c>
      <c r="C31" s="322">
        <v>11.013087783279206</v>
      </c>
    </row>
    <row r="32" spans="1:3" x14ac:dyDescent="0.25">
      <c r="A32" s="33">
        <v>2024</v>
      </c>
      <c r="B32" s="322">
        <v>11.760558952684955</v>
      </c>
      <c r="C32" s="322">
        <v>10.459250415273392</v>
      </c>
    </row>
    <row r="33" spans="1:3" x14ac:dyDescent="0.25">
      <c r="A33" s="33">
        <v>2025</v>
      </c>
      <c r="B33" s="322">
        <v>12.017394447892864</v>
      </c>
      <c r="C33" s="322">
        <v>10.759137611833285</v>
      </c>
    </row>
  </sheetData>
  <mergeCells count="1">
    <mergeCell ref="B2:C2"/>
  </mergeCells>
  <hyperlinks>
    <hyperlink ref="R1" location="Contents!A1" display="Return to contents" xr:uid="{6CD522D8-DF0F-45DE-AFD6-A8F3020752E3}"/>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V6783"/>
  <sheetViews>
    <sheetView showGridLines="0" zoomScale="115" zoomScaleNormal="115" workbookViewId="0"/>
  </sheetViews>
  <sheetFormatPr defaultColWidth="9.44140625" defaultRowHeight="13.2" x14ac:dyDescent="0.25"/>
  <cols>
    <col min="1" max="1" width="11.5546875" style="386" customWidth="1"/>
    <col min="2" max="3" width="8.5546875" style="158" customWidth="1"/>
    <col min="4" max="13" width="8.5546875" style="8" customWidth="1"/>
    <col min="14" max="22" width="9.44140625" style="8"/>
  </cols>
  <sheetData>
    <row r="1" spans="1:14" ht="15.6" x14ac:dyDescent="0.3">
      <c r="A1" s="137" t="s">
        <v>517</v>
      </c>
      <c r="B1" s="161"/>
      <c r="C1" s="161"/>
      <c r="N1" s="38" t="s">
        <v>81</v>
      </c>
    </row>
    <row r="2" spans="1:14" x14ac:dyDescent="0.25">
      <c r="A2" s="385"/>
      <c r="B2" s="161"/>
      <c r="C2" s="161"/>
    </row>
    <row r="3" spans="1:14" x14ac:dyDescent="0.25">
      <c r="A3" s="385"/>
      <c r="B3" s="161"/>
      <c r="C3" s="161"/>
    </row>
    <row r="4" spans="1:14" x14ac:dyDescent="0.25">
      <c r="A4" s="385"/>
      <c r="B4" s="161"/>
      <c r="C4" s="161"/>
    </row>
    <row r="5" spans="1:14" x14ac:dyDescent="0.25">
      <c r="A5" s="385"/>
      <c r="B5" s="161"/>
      <c r="C5" s="161"/>
    </row>
    <row r="6" spans="1:14" x14ac:dyDescent="0.25">
      <c r="B6" s="161"/>
      <c r="C6" s="161"/>
    </row>
    <row r="7" spans="1:14" x14ac:dyDescent="0.25">
      <c r="A7" s="385"/>
      <c r="B7" s="161"/>
      <c r="C7" s="161"/>
    </row>
    <row r="8" spans="1:14" x14ac:dyDescent="0.25">
      <c r="A8" s="385"/>
      <c r="B8" s="161"/>
      <c r="C8" s="161"/>
    </row>
    <row r="9" spans="1:14" x14ac:dyDescent="0.25">
      <c r="A9" s="385"/>
      <c r="B9" s="161"/>
      <c r="C9" s="161"/>
    </row>
    <row r="10" spans="1:14" x14ac:dyDescent="0.25">
      <c r="A10" s="385"/>
      <c r="B10" s="161"/>
      <c r="C10" s="161"/>
    </row>
    <row r="11" spans="1:14" x14ac:dyDescent="0.25">
      <c r="A11" s="385"/>
      <c r="B11" s="161"/>
      <c r="C11" s="161"/>
    </row>
    <row r="12" spans="1:14" x14ac:dyDescent="0.25">
      <c r="A12" s="385"/>
      <c r="B12" s="161"/>
      <c r="C12" s="161"/>
    </row>
    <row r="13" spans="1:14" x14ac:dyDescent="0.25">
      <c r="A13" s="385"/>
      <c r="B13" s="161"/>
      <c r="C13" s="161"/>
    </row>
    <row r="14" spans="1:14" x14ac:dyDescent="0.25">
      <c r="A14" s="385"/>
      <c r="B14" s="161"/>
      <c r="C14" s="161"/>
    </row>
    <row r="15" spans="1:14" x14ac:dyDescent="0.25">
      <c r="A15" s="385"/>
      <c r="B15" s="161"/>
      <c r="C15" s="161"/>
    </row>
    <row r="16" spans="1:14" x14ac:dyDescent="0.25">
      <c r="A16" s="385"/>
      <c r="B16" s="161"/>
      <c r="C16" s="161"/>
    </row>
    <row r="17" spans="1:3" x14ac:dyDescent="0.25">
      <c r="A17" s="385"/>
      <c r="B17" s="161"/>
      <c r="C17" s="161"/>
    </row>
    <row r="18" spans="1:3" x14ac:dyDescent="0.25">
      <c r="A18" s="385"/>
      <c r="B18" s="161"/>
      <c r="C18" s="161"/>
    </row>
    <row r="19" spans="1:3" x14ac:dyDescent="0.25">
      <c r="A19" s="385"/>
      <c r="B19" s="161"/>
      <c r="C19" s="161"/>
    </row>
    <row r="20" spans="1:3" x14ac:dyDescent="0.25">
      <c r="A20"/>
      <c r="B20" s="161"/>
      <c r="C20" s="161"/>
    </row>
    <row r="21" spans="1:3" x14ac:dyDescent="0.25">
      <c r="A21" s="8"/>
      <c r="B21" s="161"/>
      <c r="C21" s="161"/>
    </row>
    <row r="22" spans="1:3" x14ac:dyDescent="0.25">
      <c r="B22" s="161"/>
      <c r="C22" s="161"/>
    </row>
    <row r="23" spans="1:3" x14ac:dyDescent="0.25">
      <c r="A23" s="385"/>
      <c r="B23" s="161"/>
      <c r="C23" s="161"/>
    </row>
    <row r="24" spans="1:3" x14ac:dyDescent="0.25">
      <c r="A24" s="385"/>
      <c r="B24" s="161"/>
      <c r="C24" s="161"/>
    </row>
    <row r="25" spans="1:3" x14ac:dyDescent="0.25">
      <c r="A25" s="385"/>
      <c r="B25" s="161"/>
      <c r="C25" s="161"/>
    </row>
    <row r="26" spans="1:3" x14ac:dyDescent="0.25">
      <c r="A26" s="385"/>
      <c r="B26" s="161"/>
      <c r="C26" s="161"/>
    </row>
    <row r="27" spans="1:3" x14ac:dyDescent="0.25">
      <c r="A27" s="385"/>
      <c r="B27" s="161"/>
      <c r="C27" s="161"/>
    </row>
    <row r="28" spans="1:3" x14ac:dyDescent="0.25">
      <c r="A28" s="385"/>
      <c r="B28" s="161"/>
      <c r="C28" s="161"/>
    </row>
    <row r="29" spans="1:3" x14ac:dyDescent="0.25">
      <c r="B29" s="161"/>
      <c r="C29" s="161"/>
    </row>
    <row r="30" spans="1:3" x14ac:dyDescent="0.25">
      <c r="A30" s="385"/>
      <c r="B30" s="161"/>
      <c r="C30" s="161"/>
    </row>
    <row r="31" spans="1:3" x14ac:dyDescent="0.25">
      <c r="A31" s="385"/>
      <c r="B31" s="161"/>
      <c r="C31" s="161"/>
    </row>
    <row r="32" spans="1:3" x14ac:dyDescent="0.25">
      <c r="A32" s="385"/>
      <c r="B32" s="161"/>
      <c r="C32" s="161"/>
    </row>
    <row r="33" spans="1:3" x14ac:dyDescent="0.25">
      <c r="A33" s="385"/>
      <c r="B33" s="161"/>
      <c r="C33" s="161"/>
    </row>
    <row r="34" spans="1:3" x14ac:dyDescent="0.25">
      <c r="A34" s="385"/>
      <c r="B34" s="161"/>
      <c r="C34" s="161"/>
    </row>
    <row r="35" spans="1:3" x14ac:dyDescent="0.25">
      <c r="A35" s="385"/>
      <c r="B35" s="161"/>
      <c r="C35" s="161"/>
    </row>
    <row r="36" spans="1:3" x14ac:dyDescent="0.25">
      <c r="A36" s="385"/>
      <c r="B36" s="161"/>
      <c r="C36" s="161"/>
    </row>
    <row r="37" spans="1:3" x14ac:dyDescent="0.25">
      <c r="A37" s="385"/>
      <c r="B37" s="161"/>
      <c r="C37" s="161"/>
    </row>
    <row r="38" spans="1:3" x14ac:dyDescent="0.25">
      <c r="A38" s="385"/>
      <c r="B38" s="161"/>
      <c r="C38" s="161"/>
    </row>
    <row r="39" spans="1:3" x14ac:dyDescent="0.25">
      <c r="A39" s="385"/>
      <c r="B39" s="161"/>
      <c r="C39" s="161"/>
    </row>
    <row r="40" spans="1:3" x14ac:dyDescent="0.25">
      <c r="A40" s="385"/>
      <c r="B40" s="161"/>
      <c r="C40" s="161"/>
    </row>
    <row r="41" spans="1:3" x14ac:dyDescent="0.25">
      <c r="A41" s="385"/>
      <c r="B41" s="161"/>
      <c r="C41" s="161"/>
    </row>
    <row r="42" spans="1:3" x14ac:dyDescent="0.25">
      <c r="A42" s="385"/>
      <c r="B42" s="161"/>
      <c r="C42" s="161"/>
    </row>
    <row r="43" spans="1:3" x14ac:dyDescent="0.25">
      <c r="A43" s="385"/>
      <c r="B43" s="161"/>
      <c r="C43" s="161"/>
    </row>
    <row r="44" spans="1:3" x14ac:dyDescent="0.25">
      <c r="A44" s="385"/>
      <c r="B44" s="161"/>
      <c r="C44" s="161"/>
    </row>
    <row r="45" spans="1:3" x14ac:dyDescent="0.25">
      <c r="A45" s="385"/>
      <c r="B45" s="161"/>
      <c r="C45" s="161"/>
    </row>
    <row r="46" spans="1:3" x14ac:dyDescent="0.25">
      <c r="A46" s="385"/>
      <c r="B46" s="161"/>
      <c r="C46" s="161"/>
    </row>
    <row r="47" spans="1:3" x14ac:dyDescent="0.25">
      <c r="A47" s="385"/>
      <c r="B47" s="161"/>
      <c r="C47" s="161"/>
    </row>
    <row r="48" spans="1:3" x14ac:dyDescent="0.25">
      <c r="A48" s="385"/>
      <c r="B48" s="161"/>
      <c r="C48" s="161"/>
    </row>
    <row r="49" spans="1:3" x14ac:dyDescent="0.25">
      <c r="A49" s="385"/>
      <c r="B49" s="161"/>
      <c r="C49" s="161"/>
    </row>
    <row r="50" spans="1:3" x14ac:dyDescent="0.25">
      <c r="A50" s="385"/>
      <c r="B50" s="161"/>
      <c r="C50" s="161"/>
    </row>
    <row r="51" spans="1:3" x14ac:dyDescent="0.25">
      <c r="A51" s="385"/>
      <c r="B51" s="161"/>
      <c r="C51" s="161"/>
    </row>
    <row r="52" spans="1:3" x14ac:dyDescent="0.25">
      <c r="A52" s="385"/>
      <c r="B52" s="161"/>
      <c r="C52" s="161"/>
    </row>
    <row r="53" spans="1:3" x14ac:dyDescent="0.25">
      <c r="A53" s="385"/>
      <c r="B53" s="161"/>
      <c r="C53" s="161"/>
    </row>
    <row r="54" spans="1:3" x14ac:dyDescent="0.25">
      <c r="A54" s="385"/>
      <c r="B54" s="161"/>
      <c r="C54" s="161"/>
    </row>
    <row r="55" spans="1:3" x14ac:dyDescent="0.25">
      <c r="A55" s="385"/>
      <c r="B55" s="161"/>
      <c r="C55" s="161"/>
    </row>
    <row r="56" spans="1:3" x14ac:dyDescent="0.25">
      <c r="A56" s="385"/>
      <c r="B56" s="161"/>
      <c r="C56" s="161"/>
    </row>
    <row r="57" spans="1:3" x14ac:dyDescent="0.25">
      <c r="A57" s="385"/>
      <c r="B57" s="161"/>
      <c r="C57" s="161"/>
    </row>
    <row r="58" spans="1:3" x14ac:dyDescent="0.25">
      <c r="A58" s="385"/>
      <c r="B58" s="161"/>
      <c r="C58" s="161"/>
    </row>
    <row r="59" spans="1:3" x14ac:dyDescent="0.25">
      <c r="A59" s="385"/>
      <c r="B59" s="161"/>
      <c r="C59" s="161"/>
    </row>
    <row r="60" spans="1:3" x14ac:dyDescent="0.25">
      <c r="A60" s="385"/>
      <c r="B60" s="161"/>
      <c r="C60" s="161"/>
    </row>
    <row r="61" spans="1:3" x14ac:dyDescent="0.25">
      <c r="A61" s="385"/>
      <c r="B61" s="161"/>
      <c r="C61" s="161"/>
    </row>
    <row r="62" spans="1:3" x14ac:dyDescent="0.25">
      <c r="A62" s="385"/>
      <c r="B62" s="161"/>
      <c r="C62" s="161"/>
    </row>
    <row r="63" spans="1:3" x14ac:dyDescent="0.25">
      <c r="A63" s="385"/>
      <c r="B63" s="161"/>
      <c r="C63" s="161"/>
    </row>
    <row r="64" spans="1:3" x14ac:dyDescent="0.25">
      <c r="A64" s="385"/>
      <c r="B64" s="161"/>
      <c r="C64" s="161"/>
    </row>
    <row r="65" spans="1:3" x14ac:dyDescent="0.25">
      <c r="A65" s="385"/>
      <c r="B65" s="161"/>
      <c r="C65" s="161"/>
    </row>
    <row r="66" spans="1:3" x14ac:dyDescent="0.25">
      <c r="A66" s="385"/>
      <c r="B66" s="161"/>
      <c r="C66" s="161"/>
    </row>
    <row r="67" spans="1:3" x14ac:dyDescent="0.25">
      <c r="A67" s="385"/>
      <c r="B67" s="161"/>
      <c r="C67" s="161"/>
    </row>
    <row r="68" spans="1:3" x14ac:dyDescent="0.25">
      <c r="A68" s="385"/>
      <c r="B68" s="161"/>
      <c r="C68" s="161"/>
    </row>
    <row r="69" spans="1:3" x14ac:dyDescent="0.25">
      <c r="A69" s="385"/>
      <c r="B69" s="161"/>
      <c r="C69" s="161"/>
    </row>
    <row r="70" spans="1:3" x14ac:dyDescent="0.25">
      <c r="A70" s="385"/>
      <c r="B70" s="161"/>
      <c r="C70" s="161"/>
    </row>
    <row r="71" spans="1:3" x14ac:dyDescent="0.25">
      <c r="A71" s="385"/>
      <c r="B71" s="161"/>
      <c r="C71" s="161"/>
    </row>
    <row r="72" spans="1:3" x14ac:dyDescent="0.25">
      <c r="A72" s="385"/>
      <c r="B72" s="161"/>
      <c r="C72" s="161"/>
    </row>
    <row r="73" spans="1:3" x14ac:dyDescent="0.25">
      <c r="A73" s="385"/>
      <c r="B73" s="161"/>
      <c r="C73" s="161"/>
    </row>
    <row r="74" spans="1:3" x14ac:dyDescent="0.25">
      <c r="A74" s="385"/>
      <c r="B74" s="161"/>
      <c r="C74" s="161"/>
    </row>
    <row r="75" spans="1:3" x14ac:dyDescent="0.25">
      <c r="A75" s="385"/>
      <c r="B75" s="161"/>
      <c r="C75" s="161"/>
    </row>
    <row r="76" spans="1:3" x14ac:dyDescent="0.25">
      <c r="A76" s="385"/>
      <c r="B76" s="161"/>
      <c r="C76" s="161"/>
    </row>
    <row r="77" spans="1:3" x14ac:dyDescent="0.25">
      <c r="A77" s="385"/>
      <c r="B77" s="161"/>
      <c r="C77" s="161"/>
    </row>
    <row r="78" spans="1:3" x14ac:dyDescent="0.25">
      <c r="A78" s="385"/>
      <c r="B78" s="161"/>
      <c r="C78" s="161"/>
    </row>
    <row r="79" spans="1:3" x14ac:dyDescent="0.25">
      <c r="A79" s="385"/>
      <c r="B79" s="161"/>
      <c r="C79" s="161"/>
    </row>
    <row r="80" spans="1:3" x14ac:dyDescent="0.25">
      <c r="A80" s="385"/>
      <c r="B80" s="161"/>
      <c r="C80" s="161"/>
    </row>
    <row r="81" spans="1:3" x14ac:dyDescent="0.25">
      <c r="A81" s="385"/>
      <c r="B81" s="161"/>
      <c r="C81" s="161"/>
    </row>
    <row r="82" spans="1:3" x14ac:dyDescent="0.25">
      <c r="A82" s="385"/>
      <c r="B82" s="161"/>
      <c r="C82" s="161"/>
    </row>
    <row r="83" spans="1:3" x14ac:dyDescent="0.25">
      <c r="A83" s="385"/>
      <c r="B83" s="161"/>
      <c r="C83" s="161"/>
    </row>
    <row r="84" spans="1:3" x14ac:dyDescent="0.25">
      <c r="A84" s="385"/>
      <c r="B84" s="161"/>
      <c r="C84" s="161"/>
    </row>
    <row r="85" spans="1:3" x14ac:dyDescent="0.25">
      <c r="A85" s="385"/>
      <c r="B85" s="161"/>
      <c r="C85" s="161"/>
    </row>
    <row r="86" spans="1:3" x14ac:dyDescent="0.25">
      <c r="A86" s="385"/>
      <c r="B86" s="161"/>
      <c r="C86" s="161"/>
    </row>
    <row r="87" spans="1:3" x14ac:dyDescent="0.25">
      <c r="A87" s="385"/>
      <c r="B87" s="161"/>
      <c r="C87" s="161"/>
    </row>
    <row r="88" spans="1:3" x14ac:dyDescent="0.25">
      <c r="A88" s="385"/>
      <c r="B88" s="161"/>
      <c r="C88" s="161"/>
    </row>
    <row r="89" spans="1:3" x14ac:dyDescent="0.25">
      <c r="A89" s="385"/>
      <c r="B89" s="161"/>
      <c r="C89" s="161"/>
    </row>
    <row r="90" spans="1:3" x14ac:dyDescent="0.25">
      <c r="A90" s="385"/>
      <c r="B90" s="161"/>
      <c r="C90" s="161"/>
    </row>
    <row r="91" spans="1:3" x14ac:dyDescent="0.25">
      <c r="A91" s="385"/>
      <c r="B91" s="161"/>
      <c r="C91" s="161"/>
    </row>
    <row r="92" spans="1:3" x14ac:dyDescent="0.25">
      <c r="A92" s="385"/>
      <c r="B92" s="161"/>
      <c r="C92" s="161"/>
    </row>
    <row r="93" spans="1:3" x14ac:dyDescent="0.25">
      <c r="A93" s="385"/>
      <c r="B93" s="161"/>
      <c r="C93" s="161"/>
    </row>
    <row r="94" spans="1:3" x14ac:dyDescent="0.25">
      <c r="A94" s="385"/>
      <c r="B94" s="161"/>
      <c r="C94" s="161"/>
    </row>
    <row r="95" spans="1:3" x14ac:dyDescent="0.25">
      <c r="A95" s="385"/>
      <c r="B95" s="161"/>
      <c r="C95" s="161"/>
    </row>
    <row r="96" spans="1:3" x14ac:dyDescent="0.25">
      <c r="A96" s="385"/>
      <c r="B96" s="161"/>
      <c r="C96" s="161"/>
    </row>
    <row r="97" spans="1:3" x14ac:dyDescent="0.25">
      <c r="A97" s="385"/>
      <c r="B97" s="161"/>
      <c r="C97" s="161"/>
    </row>
    <row r="98" spans="1:3" x14ac:dyDescent="0.25">
      <c r="A98" s="385"/>
      <c r="B98" s="161"/>
      <c r="C98" s="161"/>
    </row>
    <row r="99" spans="1:3" x14ac:dyDescent="0.25">
      <c r="A99" s="385"/>
      <c r="B99" s="161"/>
      <c r="C99" s="161"/>
    </row>
    <row r="100" spans="1:3" x14ac:dyDescent="0.25">
      <c r="A100" s="385"/>
      <c r="B100" s="161"/>
      <c r="C100" s="161"/>
    </row>
    <row r="101" spans="1:3" x14ac:dyDescent="0.25">
      <c r="A101" s="385"/>
      <c r="B101" s="161"/>
      <c r="C101" s="161"/>
    </row>
    <row r="102" spans="1:3" x14ac:dyDescent="0.25">
      <c r="A102" s="385"/>
      <c r="B102" s="161"/>
      <c r="C102" s="161"/>
    </row>
    <row r="103" spans="1:3" x14ac:dyDescent="0.25">
      <c r="A103" s="385"/>
      <c r="B103" s="161"/>
      <c r="C103" s="161"/>
    </row>
    <row r="104" spans="1:3" x14ac:dyDescent="0.25">
      <c r="A104" s="385"/>
      <c r="B104" s="161"/>
      <c r="C104" s="161"/>
    </row>
    <row r="105" spans="1:3" x14ac:dyDescent="0.25">
      <c r="A105" s="385"/>
      <c r="B105" s="161"/>
      <c r="C105" s="161"/>
    </row>
    <row r="106" spans="1:3" x14ac:dyDescent="0.25">
      <c r="A106" s="385"/>
      <c r="B106" s="161"/>
      <c r="C106" s="161"/>
    </row>
    <row r="107" spans="1:3" x14ac:dyDescent="0.25">
      <c r="A107" s="385"/>
      <c r="B107" s="161"/>
      <c r="C107" s="161"/>
    </row>
    <row r="108" spans="1:3" x14ac:dyDescent="0.25">
      <c r="A108" s="385"/>
      <c r="B108" s="161"/>
      <c r="C108" s="161"/>
    </row>
    <row r="109" spans="1:3" x14ac:dyDescent="0.25">
      <c r="A109" s="385"/>
      <c r="B109" s="161"/>
      <c r="C109" s="161"/>
    </row>
    <row r="110" spans="1:3" x14ac:dyDescent="0.25">
      <c r="A110" s="385"/>
      <c r="B110" s="161"/>
      <c r="C110" s="161"/>
    </row>
    <row r="111" spans="1:3" x14ac:dyDescent="0.25">
      <c r="A111" s="385"/>
      <c r="B111" s="161"/>
      <c r="C111" s="161"/>
    </row>
    <row r="112" spans="1:3" x14ac:dyDescent="0.25">
      <c r="A112" s="385"/>
      <c r="B112" s="161"/>
      <c r="C112" s="161"/>
    </row>
    <row r="113" spans="1:3" x14ac:dyDescent="0.25">
      <c r="A113" s="385"/>
      <c r="B113" s="161"/>
      <c r="C113" s="161"/>
    </row>
    <row r="114" spans="1:3" x14ac:dyDescent="0.25">
      <c r="A114" s="385"/>
      <c r="B114" s="161"/>
      <c r="C114" s="161"/>
    </row>
    <row r="115" spans="1:3" x14ac:dyDescent="0.25">
      <c r="A115" s="385"/>
      <c r="B115" s="161"/>
      <c r="C115" s="161"/>
    </row>
    <row r="116" spans="1:3" x14ac:dyDescent="0.25">
      <c r="A116" s="385"/>
      <c r="B116" s="161"/>
      <c r="C116" s="161"/>
    </row>
    <row r="117" spans="1:3" x14ac:dyDescent="0.25">
      <c r="A117" s="385"/>
      <c r="B117" s="161"/>
      <c r="C117" s="161"/>
    </row>
    <row r="118" spans="1:3" x14ac:dyDescent="0.25">
      <c r="A118" s="385"/>
      <c r="B118" s="161"/>
      <c r="C118" s="161"/>
    </row>
    <row r="119" spans="1:3" x14ac:dyDescent="0.25">
      <c r="A119" s="385"/>
      <c r="B119" s="161"/>
      <c r="C119" s="161"/>
    </row>
    <row r="120" spans="1:3" x14ac:dyDescent="0.25">
      <c r="A120" s="385"/>
      <c r="B120" s="161"/>
      <c r="C120" s="161"/>
    </row>
    <row r="121" spans="1:3" x14ac:dyDescent="0.25">
      <c r="A121" s="385"/>
      <c r="B121" s="161"/>
      <c r="C121" s="161"/>
    </row>
    <row r="122" spans="1:3" x14ac:dyDescent="0.25">
      <c r="A122" s="385"/>
      <c r="B122" s="161"/>
      <c r="C122" s="161"/>
    </row>
    <row r="123" spans="1:3" x14ac:dyDescent="0.25">
      <c r="A123" s="385"/>
      <c r="B123" s="161"/>
      <c r="C123" s="161"/>
    </row>
    <row r="124" spans="1:3" x14ac:dyDescent="0.25">
      <c r="A124" s="385"/>
      <c r="B124" s="161"/>
      <c r="C124" s="161"/>
    </row>
    <row r="125" spans="1:3" x14ac:dyDescent="0.25">
      <c r="A125" s="385"/>
      <c r="B125" s="161"/>
      <c r="C125" s="161"/>
    </row>
    <row r="126" spans="1:3" x14ac:dyDescent="0.25">
      <c r="A126" s="385"/>
      <c r="B126" s="161"/>
      <c r="C126" s="161"/>
    </row>
    <row r="127" spans="1:3" x14ac:dyDescent="0.25">
      <c r="A127" s="385"/>
      <c r="B127" s="161"/>
      <c r="C127" s="161"/>
    </row>
    <row r="128" spans="1:3" x14ac:dyDescent="0.25">
      <c r="A128" s="385"/>
      <c r="B128" s="161"/>
      <c r="C128" s="161"/>
    </row>
    <row r="129" spans="1:3" x14ac:dyDescent="0.25">
      <c r="A129" s="385"/>
      <c r="B129" s="161"/>
      <c r="C129" s="161"/>
    </row>
    <row r="130" spans="1:3" x14ac:dyDescent="0.25">
      <c r="A130" s="385"/>
      <c r="B130" s="161"/>
      <c r="C130" s="161"/>
    </row>
    <row r="131" spans="1:3" x14ac:dyDescent="0.25">
      <c r="A131" s="385"/>
      <c r="B131" s="161"/>
      <c r="C131" s="161"/>
    </row>
    <row r="132" spans="1:3" x14ac:dyDescent="0.25">
      <c r="A132" s="385"/>
      <c r="B132" s="161"/>
      <c r="C132" s="161"/>
    </row>
    <row r="133" spans="1:3" x14ac:dyDescent="0.25">
      <c r="A133" s="385"/>
      <c r="B133" s="161"/>
      <c r="C133" s="161"/>
    </row>
    <row r="134" spans="1:3" x14ac:dyDescent="0.25">
      <c r="A134" s="385"/>
      <c r="B134" s="161"/>
      <c r="C134" s="161"/>
    </row>
    <row r="135" spans="1:3" x14ac:dyDescent="0.25">
      <c r="A135" s="385"/>
      <c r="B135" s="161"/>
      <c r="C135" s="161"/>
    </row>
    <row r="136" spans="1:3" x14ac:dyDescent="0.25">
      <c r="A136" s="385"/>
      <c r="B136" s="161"/>
      <c r="C136" s="161"/>
    </row>
    <row r="137" spans="1:3" x14ac:dyDescent="0.25">
      <c r="A137" s="385"/>
      <c r="B137" s="161"/>
      <c r="C137" s="161"/>
    </row>
    <row r="138" spans="1:3" x14ac:dyDescent="0.25">
      <c r="A138" s="385"/>
      <c r="B138" s="161"/>
      <c r="C138" s="161"/>
    </row>
    <row r="139" spans="1:3" x14ac:dyDescent="0.25">
      <c r="A139" s="385"/>
      <c r="B139" s="161"/>
      <c r="C139" s="161"/>
    </row>
    <row r="140" spans="1:3" x14ac:dyDescent="0.25">
      <c r="A140" s="385"/>
      <c r="B140" s="161"/>
      <c r="C140" s="161"/>
    </row>
    <row r="141" spans="1:3" x14ac:dyDescent="0.25">
      <c r="A141" s="385"/>
      <c r="B141" s="161"/>
      <c r="C141" s="161"/>
    </row>
    <row r="142" spans="1:3" x14ac:dyDescent="0.25">
      <c r="A142" s="385"/>
      <c r="B142" s="161"/>
      <c r="C142" s="161"/>
    </row>
    <row r="143" spans="1:3" x14ac:dyDescent="0.25">
      <c r="A143" s="385"/>
      <c r="B143" s="161"/>
      <c r="C143" s="161"/>
    </row>
    <row r="144" spans="1:3" x14ac:dyDescent="0.25">
      <c r="A144" s="385"/>
      <c r="B144" s="161"/>
      <c r="C144" s="161"/>
    </row>
    <row r="145" spans="1:3" x14ac:dyDescent="0.25">
      <c r="A145" s="385"/>
      <c r="B145" s="161"/>
      <c r="C145" s="161"/>
    </row>
    <row r="146" spans="1:3" x14ac:dyDescent="0.25">
      <c r="A146" s="385"/>
      <c r="B146" s="161"/>
      <c r="C146" s="161"/>
    </row>
    <row r="147" spans="1:3" x14ac:dyDescent="0.25">
      <c r="A147" s="385"/>
      <c r="B147" s="161"/>
      <c r="C147" s="161"/>
    </row>
    <row r="148" spans="1:3" x14ac:dyDescent="0.25">
      <c r="A148" s="385"/>
      <c r="B148" s="161"/>
      <c r="C148" s="161"/>
    </row>
    <row r="149" spans="1:3" x14ac:dyDescent="0.25">
      <c r="A149" s="385"/>
      <c r="B149" s="161"/>
      <c r="C149" s="161"/>
    </row>
    <row r="150" spans="1:3" x14ac:dyDescent="0.25">
      <c r="A150" s="385"/>
      <c r="B150" s="161"/>
      <c r="C150" s="161"/>
    </row>
    <row r="151" spans="1:3" x14ac:dyDescent="0.25">
      <c r="A151" s="385"/>
      <c r="B151" s="161"/>
      <c r="C151" s="161"/>
    </row>
    <row r="152" spans="1:3" x14ac:dyDescent="0.25">
      <c r="A152" s="385"/>
      <c r="B152" s="161"/>
      <c r="C152" s="161"/>
    </row>
    <row r="153" spans="1:3" x14ac:dyDescent="0.25">
      <c r="A153" s="385"/>
      <c r="B153" s="161"/>
      <c r="C153" s="161"/>
    </row>
    <row r="154" spans="1:3" x14ac:dyDescent="0.25">
      <c r="A154" s="385"/>
      <c r="B154" s="161"/>
      <c r="C154" s="161"/>
    </row>
    <row r="155" spans="1:3" x14ac:dyDescent="0.25">
      <c r="A155" s="385"/>
      <c r="B155" s="161"/>
      <c r="C155" s="161"/>
    </row>
    <row r="156" spans="1:3" x14ac:dyDescent="0.25">
      <c r="A156" s="385"/>
      <c r="B156" s="161"/>
      <c r="C156" s="161"/>
    </row>
    <row r="157" spans="1:3" x14ac:dyDescent="0.25">
      <c r="A157" s="385"/>
      <c r="B157" s="161"/>
      <c r="C157" s="161"/>
    </row>
    <row r="158" spans="1:3" x14ac:dyDescent="0.25">
      <c r="A158" s="385"/>
      <c r="B158" s="161"/>
      <c r="C158" s="161"/>
    </row>
    <row r="159" spans="1:3" x14ac:dyDescent="0.25">
      <c r="A159" s="385"/>
      <c r="B159" s="161"/>
      <c r="C159" s="161"/>
    </row>
    <row r="160" spans="1:3" x14ac:dyDescent="0.25">
      <c r="A160" s="385"/>
      <c r="B160" s="161"/>
      <c r="C160" s="161"/>
    </row>
    <row r="161" spans="1:3" x14ac:dyDescent="0.25">
      <c r="A161" s="385"/>
      <c r="B161" s="161"/>
      <c r="C161" s="161"/>
    </row>
    <row r="162" spans="1:3" x14ac:dyDescent="0.25">
      <c r="A162" s="385"/>
      <c r="B162" s="161"/>
      <c r="C162" s="161"/>
    </row>
    <row r="163" spans="1:3" x14ac:dyDescent="0.25">
      <c r="A163" s="385"/>
      <c r="B163" s="161"/>
      <c r="C163" s="161"/>
    </row>
    <row r="164" spans="1:3" x14ac:dyDescent="0.25">
      <c r="A164" s="385"/>
      <c r="B164" s="161"/>
      <c r="C164" s="161"/>
    </row>
    <row r="165" spans="1:3" x14ac:dyDescent="0.25">
      <c r="A165" s="385"/>
      <c r="B165" s="161"/>
      <c r="C165" s="161"/>
    </row>
    <row r="166" spans="1:3" x14ac:dyDescent="0.25">
      <c r="A166" s="385"/>
      <c r="B166" s="161"/>
      <c r="C166" s="161"/>
    </row>
    <row r="167" spans="1:3" x14ac:dyDescent="0.25">
      <c r="A167" s="385"/>
      <c r="B167" s="161"/>
      <c r="C167" s="161"/>
    </row>
    <row r="168" spans="1:3" x14ac:dyDescent="0.25">
      <c r="A168" s="385"/>
      <c r="B168" s="161"/>
      <c r="C168" s="161"/>
    </row>
    <row r="169" spans="1:3" x14ac:dyDescent="0.25">
      <c r="A169" s="385"/>
      <c r="B169" s="161"/>
      <c r="C169" s="161"/>
    </row>
    <row r="170" spans="1:3" x14ac:dyDescent="0.25">
      <c r="A170" s="385"/>
      <c r="B170" s="161"/>
      <c r="C170" s="161"/>
    </row>
    <row r="171" spans="1:3" x14ac:dyDescent="0.25">
      <c r="A171" s="385"/>
      <c r="B171" s="161"/>
      <c r="C171" s="161"/>
    </row>
    <row r="172" spans="1:3" x14ac:dyDescent="0.25">
      <c r="A172" s="385"/>
      <c r="B172" s="161"/>
      <c r="C172" s="161"/>
    </row>
    <row r="173" spans="1:3" x14ac:dyDescent="0.25">
      <c r="A173" s="385"/>
      <c r="B173" s="161"/>
      <c r="C173" s="161"/>
    </row>
    <row r="174" spans="1:3" x14ac:dyDescent="0.25">
      <c r="A174" s="385"/>
      <c r="B174" s="161"/>
      <c r="C174" s="161"/>
    </row>
    <row r="175" spans="1:3" x14ac:dyDescent="0.25">
      <c r="A175" s="385"/>
      <c r="B175" s="161"/>
      <c r="C175" s="161"/>
    </row>
    <row r="176" spans="1:3" x14ac:dyDescent="0.25">
      <c r="A176" s="385"/>
      <c r="B176" s="161"/>
      <c r="C176" s="161"/>
    </row>
    <row r="177" spans="1:3" x14ac:dyDescent="0.25">
      <c r="A177" s="385"/>
      <c r="B177" s="161"/>
      <c r="C177" s="161"/>
    </row>
    <row r="178" spans="1:3" x14ac:dyDescent="0.25">
      <c r="A178" s="385"/>
      <c r="B178" s="161"/>
      <c r="C178" s="161"/>
    </row>
    <row r="179" spans="1:3" x14ac:dyDescent="0.25">
      <c r="A179" s="385"/>
      <c r="B179" s="161"/>
      <c r="C179" s="161"/>
    </row>
    <row r="180" spans="1:3" x14ac:dyDescent="0.25">
      <c r="A180" s="385"/>
      <c r="B180" s="161"/>
      <c r="C180" s="161"/>
    </row>
    <row r="181" spans="1:3" x14ac:dyDescent="0.25">
      <c r="A181" s="385"/>
      <c r="B181" s="161"/>
      <c r="C181" s="161"/>
    </row>
    <row r="182" spans="1:3" x14ac:dyDescent="0.25">
      <c r="A182" s="385"/>
      <c r="B182" s="161"/>
      <c r="C182" s="161"/>
    </row>
    <row r="183" spans="1:3" x14ac:dyDescent="0.25">
      <c r="A183" s="385"/>
      <c r="B183" s="161"/>
      <c r="C183" s="161"/>
    </row>
    <row r="184" spans="1:3" x14ac:dyDescent="0.25">
      <c r="A184" s="385"/>
      <c r="B184" s="161"/>
      <c r="C184" s="161"/>
    </row>
    <row r="185" spans="1:3" x14ac:dyDescent="0.25">
      <c r="A185" s="385"/>
      <c r="B185" s="161"/>
      <c r="C185" s="161"/>
    </row>
    <row r="186" spans="1:3" x14ac:dyDescent="0.25">
      <c r="A186" s="385"/>
      <c r="B186" s="161"/>
      <c r="C186" s="161"/>
    </row>
    <row r="187" spans="1:3" x14ac:dyDescent="0.25">
      <c r="A187" s="385"/>
      <c r="B187" s="161"/>
      <c r="C187" s="161"/>
    </row>
    <row r="188" spans="1:3" x14ac:dyDescent="0.25">
      <c r="A188" s="385"/>
      <c r="B188" s="161"/>
      <c r="C188" s="161"/>
    </row>
    <row r="189" spans="1:3" x14ac:dyDescent="0.25">
      <c r="A189" s="385"/>
      <c r="B189" s="161"/>
      <c r="C189" s="161"/>
    </row>
    <row r="190" spans="1:3" x14ac:dyDescent="0.25">
      <c r="A190" s="385"/>
      <c r="B190" s="161"/>
      <c r="C190" s="161"/>
    </row>
    <row r="191" spans="1:3" x14ac:dyDescent="0.25">
      <c r="A191" s="385"/>
      <c r="B191" s="161"/>
      <c r="C191" s="161"/>
    </row>
    <row r="192" spans="1:3" x14ac:dyDescent="0.25">
      <c r="A192" s="385"/>
      <c r="B192" s="161"/>
      <c r="C192" s="161"/>
    </row>
    <row r="193" spans="1:3" x14ac:dyDescent="0.25">
      <c r="A193" s="385"/>
      <c r="B193" s="161"/>
      <c r="C193" s="161"/>
    </row>
    <row r="194" spans="1:3" x14ac:dyDescent="0.25">
      <c r="A194" s="385"/>
      <c r="B194" s="161"/>
      <c r="C194" s="161"/>
    </row>
    <row r="195" spans="1:3" x14ac:dyDescent="0.25">
      <c r="A195" s="385"/>
      <c r="B195" s="161"/>
      <c r="C195" s="161"/>
    </row>
    <row r="196" spans="1:3" x14ac:dyDescent="0.25">
      <c r="A196" s="385"/>
      <c r="B196" s="161"/>
      <c r="C196" s="161"/>
    </row>
    <row r="197" spans="1:3" x14ac:dyDescent="0.25">
      <c r="A197" s="385"/>
      <c r="B197" s="161"/>
      <c r="C197" s="161"/>
    </row>
    <row r="198" spans="1:3" x14ac:dyDescent="0.25">
      <c r="A198" s="385"/>
      <c r="B198" s="161"/>
      <c r="C198" s="161"/>
    </row>
    <row r="199" spans="1:3" x14ac:dyDescent="0.25">
      <c r="A199" s="385"/>
      <c r="B199" s="161"/>
      <c r="C199" s="161"/>
    </row>
    <row r="200" spans="1:3" x14ac:dyDescent="0.25">
      <c r="A200" s="385"/>
      <c r="B200" s="161"/>
      <c r="C200" s="161"/>
    </row>
    <row r="201" spans="1:3" x14ac:dyDescent="0.25">
      <c r="A201" s="385"/>
      <c r="B201" s="161"/>
      <c r="C201" s="161"/>
    </row>
    <row r="202" spans="1:3" x14ac:dyDescent="0.25">
      <c r="A202" s="385"/>
      <c r="B202" s="161"/>
      <c r="C202" s="161"/>
    </row>
    <row r="203" spans="1:3" x14ac:dyDescent="0.25">
      <c r="A203" s="385"/>
      <c r="B203" s="161"/>
      <c r="C203" s="161"/>
    </row>
    <row r="204" spans="1:3" x14ac:dyDescent="0.25">
      <c r="A204" s="385"/>
      <c r="B204" s="161"/>
      <c r="C204" s="161"/>
    </row>
    <row r="205" spans="1:3" x14ac:dyDescent="0.25">
      <c r="A205" s="385"/>
      <c r="B205" s="161"/>
      <c r="C205" s="161"/>
    </row>
    <row r="206" spans="1:3" x14ac:dyDescent="0.25">
      <c r="A206" s="385"/>
      <c r="B206" s="161"/>
      <c r="C206" s="161"/>
    </row>
    <row r="207" spans="1:3" x14ac:dyDescent="0.25">
      <c r="A207" s="385"/>
      <c r="B207" s="161"/>
      <c r="C207" s="161"/>
    </row>
    <row r="208" spans="1:3" x14ac:dyDescent="0.25">
      <c r="A208" s="385"/>
      <c r="B208" s="161"/>
      <c r="C208" s="161"/>
    </row>
    <row r="209" spans="1:3" x14ac:dyDescent="0.25">
      <c r="A209" s="385"/>
      <c r="B209" s="161"/>
      <c r="C209" s="161"/>
    </row>
    <row r="210" spans="1:3" x14ac:dyDescent="0.25">
      <c r="A210" s="385"/>
      <c r="B210" s="161"/>
      <c r="C210" s="161"/>
    </row>
    <row r="211" spans="1:3" x14ac:dyDescent="0.25">
      <c r="A211" s="385"/>
      <c r="B211" s="161"/>
      <c r="C211" s="161"/>
    </row>
    <row r="212" spans="1:3" x14ac:dyDescent="0.25">
      <c r="A212" s="385"/>
      <c r="B212" s="161"/>
      <c r="C212" s="161"/>
    </row>
    <row r="213" spans="1:3" x14ac:dyDescent="0.25">
      <c r="A213" s="385"/>
      <c r="B213" s="161"/>
      <c r="C213" s="161"/>
    </row>
    <row r="214" spans="1:3" x14ac:dyDescent="0.25">
      <c r="A214" s="385"/>
      <c r="B214" s="161"/>
      <c r="C214" s="161"/>
    </row>
    <row r="215" spans="1:3" x14ac:dyDescent="0.25">
      <c r="A215" s="385"/>
      <c r="B215" s="161"/>
      <c r="C215" s="161"/>
    </row>
    <row r="216" spans="1:3" x14ac:dyDescent="0.25">
      <c r="A216" s="385"/>
      <c r="B216" s="161"/>
      <c r="C216" s="161"/>
    </row>
    <row r="217" spans="1:3" x14ac:dyDescent="0.25">
      <c r="A217" s="385"/>
      <c r="B217" s="161"/>
      <c r="C217" s="161"/>
    </row>
    <row r="218" spans="1:3" x14ac:dyDescent="0.25">
      <c r="A218" s="385"/>
      <c r="B218" s="161"/>
      <c r="C218" s="161"/>
    </row>
    <row r="219" spans="1:3" x14ac:dyDescent="0.25">
      <c r="A219" s="385"/>
      <c r="B219" s="161"/>
      <c r="C219" s="161"/>
    </row>
    <row r="220" spans="1:3" x14ac:dyDescent="0.25">
      <c r="A220" s="385"/>
      <c r="B220" s="161"/>
      <c r="C220" s="161"/>
    </row>
    <row r="221" spans="1:3" x14ac:dyDescent="0.25">
      <c r="A221" s="385"/>
      <c r="B221" s="161"/>
      <c r="C221" s="161"/>
    </row>
    <row r="222" spans="1:3" x14ac:dyDescent="0.25">
      <c r="A222" s="385"/>
      <c r="B222" s="161"/>
      <c r="C222" s="161"/>
    </row>
    <row r="223" spans="1:3" x14ac:dyDescent="0.25">
      <c r="A223" s="385"/>
      <c r="B223" s="161"/>
      <c r="C223" s="161"/>
    </row>
    <row r="224" spans="1:3" x14ac:dyDescent="0.25">
      <c r="A224" s="385"/>
      <c r="B224" s="161"/>
      <c r="C224" s="161"/>
    </row>
    <row r="225" spans="1:3" x14ac:dyDescent="0.25">
      <c r="A225" s="385"/>
      <c r="B225" s="161"/>
      <c r="C225" s="161"/>
    </row>
    <row r="226" spans="1:3" x14ac:dyDescent="0.25">
      <c r="A226" s="385"/>
      <c r="B226" s="161"/>
      <c r="C226" s="161"/>
    </row>
    <row r="227" spans="1:3" x14ac:dyDescent="0.25">
      <c r="A227" s="385"/>
      <c r="B227" s="161"/>
      <c r="C227" s="161"/>
    </row>
    <row r="228" spans="1:3" x14ac:dyDescent="0.25">
      <c r="A228" s="385"/>
      <c r="B228" s="161"/>
      <c r="C228" s="161"/>
    </row>
    <row r="229" spans="1:3" x14ac:dyDescent="0.25">
      <c r="A229" s="385"/>
      <c r="B229" s="161"/>
      <c r="C229" s="161"/>
    </row>
    <row r="230" spans="1:3" x14ac:dyDescent="0.25">
      <c r="A230" s="385"/>
      <c r="B230" s="161"/>
      <c r="C230" s="161"/>
    </row>
    <row r="231" spans="1:3" x14ac:dyDescent="0.25">
      <c r="A231" s="385"/>
      <c r="B231" s="161"/>
      <c r="C231" s="161"/>
    </row>
    <row r="232" spans="1:3" x14ac:dyDescent="0.25">
      <c r="A232" s="385"/>
      <c r="B232" s="161"/>
      <c r="C232" s="161"/>
    </row>
    <row r="233" spans="1:3" x14ac:dyDescent="0.25">
      <c r="A233" s="385"/>
      <c r="B233" s="161"/>
      <c r="C233" s="161"/>
    </row>
    <row r="234" spans="1:3" x14ac:dyDescent="0.25">
      <c r="A234" s="385"/>
      <c r="B234" s="161"/>
      <c r="C234" s="161"/>
    </row>
    <row r="235" spans="1:3" x14ac:dyDescent="0.25">
      <c r="A235" s="385"/>
      <c r="B235" s="161"/>
      <c r="C235" s="161"/>
    </row>
    <row r="236" spans="1:3" x14ac:dyDescent="0.25">
      <c r="A236" s="385"/>
      <c r="B236" s="161"/>
      <c r="C236" s="161"/>
    </row>
    <row r="237" spans="1:3" x14ac:dyDescent="0.25">
      <c r="A237" s="385"/>
      <c r="B237" s="161"/>
      <c r="C237" s="161"/>
    </row>
    <row r="238" spans="1:3" x14ac:dyDescent="0.25">
      <c r="A238" s="385"/>
      <c r="B238" s="161"/>
      <c r="C238" s="161"/>
    </row>
    <row r="239" spans="1:3" x14ac:dyDescent="0.25">
      <c r="A239" s="385"/>
      <c r="B239" s="161"/>
      <c r="C239" s="161"/>
    </row>
    <row r="240" spans="1:3" x14ac:dyDescent="0.25">
      <c r="A240" s="385"/>
      <c r="B240" s="161"/>
      <c r="C240" s="161"/>
    </row>
    <row r="241" spans="1:3" x14ac:dyDescent="0.25">
      <c r="A241" s="385"/>
      <c r="B241" s="161"/>
      <c r="C241" s="161"/>
    </row>
    <row r="242" spans="1:3" x14ac:dyDescent="0.25">
      <c r="A242" s="385"/>
      <c r="B242" s="161"/>
      <c r="C242" s="161"/>
    </row>
    <row r="243" spans="1:3" x14ac:dyDescent="0.25">
      <c r="A243" s="385"/>
      <c r="B243" s="161"/>
      <c r="C243" s="161"/>
    </row>
    <row r="244" spans="1:3" x14ac:dyDescent="0.25">
      <c r="A244" s="385"/>
      <c r="B244" s="161"/>
      <c r="C244" s="161"/>
    </row>
    <row r="245" spans="1:3" x14ac:dyDescent="0.25">
      <c r="A245" s="385"/>
      <c r="B245" s="161"/>
      <c r="C245" s="161"/>
    </row>
    <row r="246" spans="1:3" x14ac:dyDescent="0.25">
      <c r="A246" s="385"/>
      <c r="B246" s="161"/>
      <c r="C246" s="161"/>
    </row>
    <row r="247" spans="1:3" x14ac:dyDescent="0.25">
      <c r="A247" s="385"/>
      <c r="B247" s="161"/>
      <c r="C247" s="161"/>
    </row>
    <row r="248" spans="1:3" x14ac:dyDescent="0.25">
      <c r="A248" s="385"/>
      <c r="B248" s="161"/>
      <c r="C248" s="161"/>
    </row>
    <row r="249" spans="1:3" x14ac:dyDescent="0.25">
      <c r="A249" s="385"/>
      <c r="B249" s="161"/>
      <c r="C249" s="161"/>
    </row>
    <row r="250" spans="1:3" x14ac:dyDescent="0.25">
      <c r="A250" s="385"/>
      <c r="B250" s="161"/>
      <c r="C250" s="161"/>
    </row>
    <row r="251" spans="1:3" x14ac:dyDescent="0.25">
      <c r="A251" s="385"/>
      <c r="B251" s="161"/>
      <c r="C251" s="161"/>
    </row>
    <row r="252" spans="1:3" x14ac:dyDescent="0.25">
      <c r="A252" s="385"/>
      <c r="B252" s="161"/>
      <c r="C252" s="161"/>
    </row>
    <row r="253" spans="1:3" x14ac:dyDescent="0.25">
      <c r="A253" s="385"/>
      <c r="B253" s="161"/>
      <c r="C253" s="161"/>
    </row>
    <row r="254" spans="1:3" x14ac:dyDescent="0.25">
      <c r="A254" s="385"/>
      <c r="B254" s="161"/>
      <c r="C254" s="161"/>
    </row>
    <row r="255" spans="1:3" x14ac:dyDescent="0.25">
      <c r="A255" s="385"/>
      <c r="B255" s="161"/>
      <c r="C255" s="161"/>
    </row>
    <row r="256" spans="1:3" x14ac:dyDescent="0.25">
      <c r="A256" s="385"/>
      <c r="B256" s="161"/>
      <c r="C256" s="161"/>
    </row>
    <row r="257" spans="1:3" x14ac:dyDescent="0.25">
      <c r="A257" s="385"/>
      <c r="B257" s="161"/>
      <c r="C257" s="161"/>
    </row>
    <row r="258" spans="1:3" x14ac:dyDescent="0.25">
      <c r="A258" s="385"/>
      <c r="B258" s="161"/>
      <c r="C258" s="161"/>
    </row>
    <row r="259" spans="1:3" x14ac:dyDescent="0.25">
      <c r="A259" s="385"/>
      <c r="B259" s="161"/>
      <c r="C259" s="161"/>
    </row>
    <row r="260" spans="1:3" x14ac:dyDescent="0.25">
      <c r="A260" s="385"/>
      <c r="B260" s="161"/>
      <c r="C260" s="161"/>
    </row>
    <row r="261" spans="1:3" x14ac:dyDescent="0.25">
      <c r="A261" s="385"/>
      <c r="B261" s="161"/>
      <c r="C261" s="161"/>
    </row>
    <row r="262" spans="1:3" x14ac:dyDescent="0.25">
      <c r="A262" s="385"/>
      <c r="B262" s="161"/>
      <c r="C262" s="161"/>
    </row>
    <row r="263" spans="1:3" x14ac:dyDescent="0.25">
      <c r="A263" s="385"/>
      <c r="B263" s="161"/>
      <c r="C263" s="161"/>
    </row>
    <row r="264" spans="1:3" x14ac:dyDescent="0.25">
      <c r="A264" s="385"/>
      <c r="B264" s="161"/>
      <c r="C264" s="161"/>
    </row>
    <row r="265" spans="1:3" x14ac:dyDescent="0.25">
      <c r="A265" s="385"/>
      <c r="B265" s="161"/>
      <c r="C265" s="161"/>
    </row>
    <row r="266" spans="1:3" x14ac:dyDescent="0.25">
      <c r="A266" s="385"/>
      <c r="B266" s="161"/>
      <c r="C266" s="161"/>
    </row>
    <row r="267" spans="1:3" x14ac:dyDescent="0.25">
      <c r="A267" s="385"/>
      <c r="B267" s="161"/>
      <c r="C267" s="161"/>
    </row>
    <row r="268" spans="1:3" x14ac:dyDescent="0.25">
      <c r="A268" s="385"/>
      <c r="B268" s="161"/>
      <c r="C268" s="161"/>
    </row>
    <row r="269" spans="1:3" x14ac:dyDescent="0.25">
      <c r="A269" s="385"/>
      <c r="B269" s="161"/>
      <c r="C269" s="161"/>
    </row>
    <row r="270" spans="1:3" x14ac:dyDescent="0.25">
      <c r="A270" s="385"/>
      <c r="B270" s="161"/>
      <c r="C270" s="161"/>
    </row>
    <row r="271" spans="1:3" x14ac:dyDescent="0.25">
      <c r="A271" s="385"/>
      <c r="B271" s="161"/>
      <c r="C271" s="161"/>
    </row>
    <row r="272" spans="1:3" x14ac:dyDescent="0.25">
      <c r="A272" s="385"/>
      <c r="B272" s="161"/>
      <c r="C272" s="161"/>
    </row>
    <row r="273" spans="1:3" x14ac:dyDescent="0.25">
      <c r="A273" s="385"/>
      <c r="B273" s="161"/>
      <c r="C273" s="161"/>
    </row>
    <row r="274" spans="1:3" x14ac:dyDescent="0.25">
      <c r="A274" s="385"/>
      <c r="B274" s="161"/>
      <c r="C274" s="161"/>
    </row>
    <row r="275" spans="1:3" x14ac:dyDescent="0.25">
      <c r="A275" s="385"/>
      <c r="B275" s="161"/>
      <c r="C275" s="161"/>
    </row>
    <row r="276" spans="1:3" x14ac:dyDescent="0.25">
      <c r="A276" s="385"/>
      <c r="B276" s="161"/>
      <c r="C276" s="161"/>
    </row>
    <row r="277" spans="1:3" x14ac:dyDescent="0.25">
      <c r="A277" s="385"/>
      <c r="B277" s="161"/>
      <c r="C277" s="161"/>
    </row>
    <row r="278" spans="1:3" x14ac:dyDescent="0.25">
      <c r="A278" s="385"/>
      <c r="B278" s="161"/>
      <c r="C278" s="161"/>
    </row>
    <row r="279" spans="1:3" x14ac:dyDescent="0.25">
      <c r="A279" s="385"/>
      <c r="B279" s="161"/>
      <c r="C279" s="161"/>
    </row>
    <row r="280" spans="1:3" x14ac:dyDescent="0.25">
      <c r="A280" s="385"/>
      <c r="B280" s="161"/>
      <c r="C280" s="161"/>
    </row>
    <row r="281" spans="1:3" x14ac:dyDescent="0.25">
      <c r="A281" s="385"/>
      <c r="B281" s="161"/>
      <c r="C281" s="161"/>
    </row>
    <row r="282" spans="1:3" x14ac:dyDescent="0.25">
      <c r="A282" s="385"/>
      <c r="B282" s="161"/>
      <c r="C282" s="161"/>
    </row>
    <row r="283" spans="1:3" x14ac:dyDescent="0.25">
      <c r="A283" s="385"/>
      <c r="B283" s="161"/>
      <c r="C283" s="161"/>
    </row>
    <row r="284" spans="1:3" x14ac:dyDescent="0.25">
      <c r="A284" s="385"/>
      <c r="B284" s="161"/>
      <c r="C284" s="161"/>
    </row>
    <row r="285" spans="1:3" x14ac:dyDescent="0.25">
      <c r="A285" s="385"/>
      <c r="B285" s="161"/>
      <c r="C285" s="161"/>
    </row>
    <row r="286" spans="1:3" x14ac:dyDescent="0.25">
      <c r="A286" s="385"/>
      <c r="B286" s="161"/>
      <c r="C286" s="161"/>
    </row>
    <row r="287" spans="1:3" x14ac:dyDescent="0.25">
      <c r="A287" s="385"/>
      <c r="B287" s="161"/>
      <c r="C287" s="161"/>
    </row>
    <row r="288" spans="1:3" x14ac:dyDescent="0.25">
      <c r="A288" s="385"/>
      <c r="B288" s="161"/>
      <c r="C288" s="161"/>
    </row>
    <row r="289" spans="1:3" x14ac:dyDescent="0.25">
      <c r="A289" s="385"/>
      <c r="B289" s="161"/>
      <c r="C289" s="161"/>
    </row>
    <row r="290" spans="1:3" x14ac:dyDescent="0.25">
      <c r="A290" s="385"/>
      <c r="B290" s="161"/>
      <c r="C290" s="161"/>
    </row>
    <row r="291" spans="1:3" x14ac:dyDescent="0.25">
      <c r="A291" s="385"/>
      <c r="B291" s="161"/>
      <c r="C291" s="161"/>
    </row>
    <row r="292" spans="1:3" x14ac:dyDescent="0.25">
      <c r="A292" s="385"/>
      <c r="B292" s="161"/>
      <c r="C292" s="161"/>
    </row>
    <row r="293" spans="1:3" x14ac:dyDescent="0.25">
      <c r="A293" s="385"/>
      <c r="B293" s="161"/>
      <c r="C293" s="161"/>
    </row>
    <row r="294" spans="1:3" x14ac:dyDescent="0.25">
      <c r="A294" s="385"/>
      <c r="B294" s="161"/>
      <c r="C294" s="161"/>
    </row>
    <row r="295" spans="1:3" x14ac:dyDescent="0.25">
      <c r="A295" s="385"/>
      <c r="B295" s="161"/>
      <c r="C295" s="161"/>
    </row>
    <row r="296" spans="1:3" x14ac:dyDescent="0.25">
      <c r="A296" s="385"/>
      <c r="B296" s="161"/>
      <c r="C296" s="161"/>
    </row>
    <row r="297" spans="1:3" x14ac:dyDescent="0.25">
      <c r="A297" s="385"/>
      <c r="B297" s="161"/>
      <c r="C297" s="161"/>
    </row>
    <row r="298" spans="1:3" x14ac:dyDescent="0.25">
      <c r="A298" s="385"/>
      <c r="B298" s="161"/>
      <c r="C298" s="161"/>
    </row>
    <row r="299" spans="1:3" x14ac:dyDescent="0.25">
      <c r="A299" s="385"/>
      <c r="B299" s="161"/>
      <c r="C299" s="161"/>
    </row>
    <row r="300" spans="1:3" x14ac:dyDescent="0.25">
      <c r="A300" s="385"/>
      <c r="B300" s="161"/>
      <c r="C300" s="161"/>
    </row>
    <row r="301" spans="1:3" x14ac:dyDescent="0.25">
      <c r="A301" s="385"/>
      <c r="B301" s="161"/>
      <c r="C301" s="161"/>
    </row>
    <row r="302" spans="1:3" x14ac:dyDescent="0.25">
      <c r="A302" s="385"/>
      <c r="B302" s="161"/>
      <c r="C302" s="161"/>
    </row>
    <row r="303" spans="1:3" x14ac:dyDescent="0.25">
      <c r="A303" s="385"/>
      <c r="B303" s="161"/>
      <c r="C303" s="161"/>
    </row>
    <row r="304" spans="1:3" x14ac:dyDescent="0.25">
      <c r="A304" s="385"/>
      <c r="B304" s="161"/>
      <c r="C304" s="161"/>
    </row>
    <row r="305" spans="1:3" x14ac:dyDescent="0.25">
      <c r="A305" s="385"/>
      <c r="B305" s="161"/>
      <c r="C305" s="161"/>
    </row>
    <row r="306" spans="1:3" x14ac:dyDescent="0.25">
      <c r="A306" s="385"/>
      <c r="B306" s="161"/>
      <c r="C306" s="161"/>
    </row>
    <row r="307" spans="1:3" x14ac:dyDescent="0.25">
      <c r="A307" s="385"/>
      <c r="B307" s="161"/>
      <c r="C307" s="161"/>
    </row>
    <row r="308" spans="1:3" x14ac:dyDescent="0.25">
      <c r="A308" s="385"/>
      <c r="B308" s="161"/>
      <c r="C308" s="161"/>
    </row>
    <row r="309" spans="1:3" x14ac:dyDescent="0.25">
      <c r="A309" s="385"/>
      <c r="B309" s="161"/>
      <c r="C309" s="161"/>
    </row>
    <row r="310" spans="1:3" x14ac:dyDescent="0.25">
      <c r="A310" s="385"/>
      <c r="B310" s="161"/>
      <c r="C310" s="161"/>
    </row>
    <row r="311" spans="1:3" x14ac:dyDescent="0.25">
      <c r="A311" s="385"/>
      <c r="B311" s="161"/>
      <c r="C311" s="161"/>
    </row>
    <row r="312" spans="1:3" x14ac:dyDescent="0.25">
      <c r="A312" s="385"/>
      <c r="B312" s="161"/>
      <c r="C312" s="161"/>
    </row>
    <row r="313" spans="1:3" x14ac:dyDescent="0.25">
      <c r="A313" s="385"/>
      <c r="B313" s="161"/>
      <c r="C313" s="161"/>
    </row>
    <row r="314" spans="1:3" x14ac:dyDescent="0.25">
      <c r="A314" s="385"/>
      <c r="B314" s="161"/>
      <c r="C314" s="161"/>
    </row>
    <row r="315" spans="1:3" x14ac:dyDescent="0.25">
      <c r="A315" s="385"/>
      <c r="B315" s="161"/>
      <c r="C315" s="161"/>
    </row>
    <row r="316" spans="1:3" x14ac:dyDescent="0.25">
      <c r="A316" s="385"/>
      <c r="B316" s="161"/>
      <c r="C316" s="161"/>
    </row>
    <row r="317" spans="1:3" x14ac:dyDescent="0.25">
      <c r="A317" s="385"/>
      <c r="B317" s="161"/>
      <c r="C317" s="161"/>
    </row>
    <row r="318" spans="1:3" x14ac:dyDescent="0.25">
      <c r="A318" s="385"/>
      <c r="B318" s="161"/>
      <c r="C318" s="161"/>
    </row>
    <row r="319" spans="1:3" x14ac:dyDescent="0.25">
      <c r="A319" s="385"/>
      <c r="B319" s="161"/>
      <c r="C319" s="161"/>
    </row>
    <row r="320" spans="1:3" x14ac:dyDescent="0.25">
      <c r="A320" s="385"/>
      <c r="B320" s="161"/>
      <c r="C320" s="161"/>
    </row>
    <row r="321" spans="1:3" x14ac:dyDescent="0.25">
      <c r="A321" s="385"/>
      <c r="B321" s="161"/>
      <c r="C321" s="161"/>
    </row>
    <row r="322" spans="1:3" x14ac:dyDescent="0.25">
      <c r="A322" s="385"/>
      <c r="B322" s="161"/>
      <c r="C322" s="161"/>
    </row>
    <row r="323" spans="1:3" x14ac:dyDescent="0.25">
      <c r="A323" s="385"/>
      <c r="B323" s="161"/>
      <c r="C323" s="161"/>
    </row>
    <row r="324" spans="1:3" x14ac:dyDescent="0.25">
      <c r="A324" s="385"/>
      <c r="B324" s="161"/>
      <c r="C324" s="161"/>
    </row>
    <row r="325" spans="1:3" x14ac:dyDescent="0.25">
      <c r="A325" s="385"/>
      <c r="B325" s="161"/>
      <c r="C325" s="161"/>
    </row>
    <row r="326" spans="1:3" x14ac:dyDescent="0.25">
      <c r="A326" s="385"/>
      <c r="B326" s="161"/>
      <c r="C326" s="161"/>
    </row>
    <row r="327" spans="1:3" x14ac:dyDescent="0.25">
      <c r="A327" s="385"/>
      <c r="B327" s="161"/>
      <c r="C327" s="161"/>
    </row>
    <row r="328" spans="1:3" x14ac:dyDescent="0.25">
      <c r="A328" s="385"/>
      <c r="B328" s="161"/>
      <c r="C328" s="161"/>
    </row>
    <row r="329" spans="1:3" x14ac:dyDescent="0.25">
      <c r="A329" s="385"/>
      <c r="B329" s="161"/>
      <c r="C329" s="161"/>
    </row>
    <row r="330" spans="1:3" x14ac:dyDescent="0.25">
      <c r="A330" s="385"/>
      <c r="B330" s="161"/>
      <c r="C330" s="161"/>
    </row>
    <row r="331" spans="1:3" x14ac:dyDescent="0.25">
      <c r="A331" s="385"/>
      <c r="B331" s="161"/>
      <c r="C331" s="161"/>
    </row>
    <row r="332" spans="1:3" x14ac:dyDescent="0.25">
      <c r="A332" s="385"/>
      <c r="B332" s="161"/>
      <c r="C332" s="161"/>
    </row>
    <row r="333" spans="1:3" x14ac:dyDescent="0.25">
      <c r="A333" s="385"/>
      <c r="B333" s="161"/>
      <c r="C333" s="161"/>
    </row>
    <row r="334" spans="1:3" x14ac:dyDescent="0.25">
      <c r="A334" s="385"/>
      <c r="B334" s="161"/>
      <c r="C334" s="161"/>
    </row>
    <row r="335" spans="1:3" x14ac:dyDescent="0.25">
      <c r="A335" s="385"/>
      <c r="B335" s="161"/>
      <c r="C335" s="161"/>
    </row>
    <row r="336" spans="1:3" x14ac:dyDescent="0.25">
      <c r="A336" s="385"/>
      <c r="B336" s="161"/>
      <c r="C336" s="161"/>
    </row>
    <row r="337" spans="1:3" x14ac:dyDescent="0.25">
      <c r="A337" s="385"/>
      <c r="B337" s="161"/>
      <c r="C337" s="161"/>
    </row>
    <row r="338" spans="1:3" x14ac:dyDescent="0.25">
      <c r="A338" s="385"/>
      <c r="B338" s="161"/>
      <c r="C338" s="161"/>
    </row>
    <row r="339" spans="1:3" x14ac:dyDescent="0.25">
      <c r="A339" s="385"/>
      <c r="B339" s="161"/>
      <c r="C339" s="161"/>
    </row>
    <row r="340" spans="1:3" x14ac:dyDescent="0.25">
      <c r="A340" s="385"/>
      <c r="B340" s="161"/>
      <c r="C340" s="161"/>
    </row>
    <row r="341" spans="1:3" x14ac:dyDescent="0.25">
      <c r="A341" s="385"/>
      <c r="B341" s="161"/>
      <c r="C341" s="161"/>
    </row>
    <row r="342" spans="1:3" x14ac:dyDescent="0.25">
      <c r="A342" s="385"/>
      <c r="B342" s="161"/>
      <c r="C342" s="161"/>
    </row>
    <row r="343" spans="1:3" x14ac:dyDescent="0.25">
      <c r="A343" s="385"/>
      <c r="B343" s="161"/>
      <c r="C343" s="161"/>
    </row>
    <row r="344" spans="1:3" x14ac:dyDescent="0.25">
      <c r="A344" s="385"/>
      <c r="B344" s="161"/>
      <c r="C344" s="161"/>
    </row>
    <row r="345" spans="1:3" x14ac:dyDescent="0.25">
      <c r="A345" s="385"/>
      <c r="B345" s="161"/>
      <c r="C345" s="161"/>
    </row>
    <row r="346" spans="1:3" x14ac:dyDescent="0.25">
      <c r="A346" s="385"/>
      <c r="B346" s="161"/>
      <c r="C346" s="161"/>
    </row>
    <row r="347" spans="1:3" x14ac:dyDescent="0.25">
      <c r="A347" s="385"/>
      <c r="B347" s="161"/>
      <c r="C347" s="161"/>
    </row>
    <row r="348" spans="1:3" x14ac:dyDescent="0.25">
      <c r="A348" s="385"/>
      <c r="B348" s="161"/>
      <c r="C348" s="161"/>
    </row>
    <row r="349" spans="1:3" x14ac:dyDescent="0.25">
      <c r="A349" s="385"/>
      <c r="B349" s="161"/>
      <c r="C349" s="161"/>
    </row>
    <row r="350" spans="1:3" x14ac:dyDescent="0.25">
      <c r="A350" s="385"/>
      <c r="B350" s="161"/>
      <c r="C350" s="161"/>
    </row>
    <row r="351" spans="1:3" x14ac:dyDescent="0.25">
      <c r="A351" s="385"/>
      <c r="B351" s="161"/>
      <c r="C351" s="161"/>
    </row>
    <row r="352" spans="1:3" x14ac:dyDescent="0.25">
      <c r="A352" s="385"/>
      <c r="B352" s="161"/>
      <c r="C352" s="161"/>
    </row>
    <row r="353" spans="1:3" x14ac:dyDescent="0.25">
      <c r="A353" s="385"/>
      <c r="B353" s="161"/>
      <c r="C353" s="161"/>
    </row>
    <row r="354" spans="1:3" x14ac:dyDescent="0.25">
      <c r="A354" s="385"/>
      <c r="B354" s="161"/>
      <c r="C354" s="161"/>
    </row>
    <row r="355" spans="1:3" x14ac:dyDescent="0.25">
      <c r="A355" s="385"/>
      <c r="B355" s="161"/>
      <c r="C355" s="161"/>
    </row>
    <row r="356" spans="1:3" x14ac:dyDescent="0.25">
      <c r="A356" s="385"/>
      <c r="B356" s="161"/>
      <c r="C356" s="161"/>
    </row>
    <row r="357" spans="1:3" x14ac:dyDescent="0.25">
      <c r="A357" s="385"/>
      <c r="B357" s="161"/>
      <c r="C357" s="161"/>
    </row>
    <row r="358" spans="1:3" x14ac:dyDescent="0.25">
      <c r="A358" s="385"/>
      <c r="B358" s="161"/>
      <c r="C358" s="161"/>
    </row>
    <row r="359" spans="1:3" x14ac:dyDescent="0.25">
      <c r="A359" s="385"/>
      <c r="B359" s="161"/>
      <c r="C359" s="161"/>
    </row>
    <row r="360" spans="1:3" x14ac:dyDescent="0.25">
      <c r="A360" s="385"/>
      <c r="B360" s="161"/>
      <c r="C360" s="161"/>
    </row>
    <row r="361" spans="1:3" x14ac:dyDescent="0.25">
      <c r="A361" s="385"/>
      <c r="B361" s="161"/>
      <c r="C361" s="161"/>
    </row>
    <row r="362" spans="1:3" x14ac:dyDescent="0.25">
      <c r="A362" s="385"/>
      <c r="B362" s="161"/>
      <c r="C362" s="161"/>
    </row>
    <row r="363" spans="1:3" x14ac:dyDescent="0.25">
      <c r="A363" s="385"/>
      <c r="B363" s="161"/>
      <c r="C363" s="161"/>
    </row>
    <row r="364" spans="1:3" x14ac:dyDescent="0.25">
      <c r="A364" s="385"/>
      <c r="B364" s="161"/>
      <c r="C364" s="161"/>
    </row>
    <row r="365" spans="1:3" x14ac:dyDescent="0.25">
      <c r="A365" s="385"/>
      <c r="B365" s="161"/>
      <c r="C365" s="161"/>
    </row>
    <row r="366" spans="1:3" x14ac:dyDescent="0.25">
      <c r="A366" s="385"/>
      <c r="B366" s="161"/>
      <c r="C366" s="161"/>
    </row>
    <row r="367" spans="1:3" x14ac:dyDescent="0.25">
      <c r="A367" s="385"/>
      <c r="B367" s="161"/>
      <c r="C367" s="161"/>
    </row>
    <row r="368" spans="1:3" x14ac:dyDescent="0.25">
      <c r="A368" s="385"/>
      <c r="B368" s="161"/>
      <c r="C368" s="161"/>
    </row>
    <row r="369" spans="1:3" x14ac:dyDescent="0.25">
      <c r="A369" s="385"/>
      <c r="B369" s="161"/>
      <c r="C369" s="161"/>
    </row>
    <row r="370" spans="1:3" x14ac:dyDescent="0.25">
      <c r="A370" s="385"/>
      <c r="B370" s="161"/>
      <c r="C370" s="161"/>
    </row>
    <row r="371" spans="1:3" x14ac:dyDescent="0.25">
      <c r="A371" s="385"/>
      <c r="B371" s="161"/>
      <c r="C371" s="161"/>
    </row>
    <row r="372" spans="1:3" x14ac:dyDescent="0.25">
      <c r="A372" s="385"/>
      <c r="B372" s="161"/>
      <c r="C372" s="161"/>
    </row>
    <row r="373" spans="1:3" x14ac:dyDescent="0.25">
      <c r="A373" s="385"/>
      <c r="B373" s="161"/>
      <c r="C373" s="161"/>
    </row>
    <row r="374" spans="1:3" x14ac:dyDescent="0.25">
      <c r="A374" s="385"/>
      <c r="B374" s="161"/>
      <c r="C374" s="161"/>
    </row>
    <row r="375" spans="1:3" x14ac:dyDescent="0.25">
      <c r="A375" s="385"/>
      <c r="B375" s="161"/>
      <c r="C375" s="161"/>
    </row>
    <row r="376" spans="1:3" x14ac:dyDescent="0.25">
      <c r="A376" s="385"/>
      <c r="B376" s="161"/>
      <c r="C376" s="161"/>
    </row>
    <row r="377" spans="1:3" x14ac:dyDescent="0.25">
      <c r="A377" s="385"/>
      <c r="B377" s="161"/>
      <c r="C377" s="161"/>
    </row>
    <row r="378" spans="1:3" x14ac:dyDescent="0.25">
      <c r="A378" s="385"/>
      <c r="B378" s="161"/>
      <c r="C378" s="161"/>
    </row>
    <row r="379" spans="1:3" x14ac:dyDescent="0.25">
      <c r="A379" s="385"/>
      <c r="B379" s="161"/>
      <c r="C379" s="161"/>
    </row>
    <row r="380" spans="1:3" x14ac:dyDescent="0.25">
      <c r="A380" s="385"/>
      <c r="B380" s="161"/>
      <c r="C380" s="161"/>
    </row>
    <row r="381" spans="1:3" x14ac:dyDescent="0.25">
      <c r="A381" s="385"/>
      <c r="B381" s="161"/>
      <c r="C381" s="161"/>
    </row>
    <row r="382" spans="1:3" x14ac:dyDescent="0.25">
      <c r="A382" s="385"/>
      <c r="B382" s="161"/>
      <c r="C382" s="161"/>
    </row>
    <row r="383" spans="1:3" x14ac:dyDescent="0.25">
      <c r="A383" s="385"/>
      <c r="B383" s="161"/>
      <c r="C383" s="161"/>
    </row>
    <row r="384" spans="1:3" x14ac:dyDescent="0.25">
      <c r="A384" s="385"/>
      <c r="B384" s="161"/>
      <c r="C384" s="161"/>
    </row>
    <row r="385" spans="1:3" x14ac:dyDescent="0.25">
      <c r="A385" s="385"/>
      <c r="B385" s="161"/>
      <c r="C385" s="161"/>
    </row>
    <row r="386" spans="1:3" x14ac:dyDescent="0.25">
      <c r="A386" s="385"/>
      <c r="B386" s="161"/>
      <c r="C386" s="161"/>
    </row>
    <row r="387" spans="1:3" x14ac:dyDescent="0.25">
      <c r="A387" s="385"/>
      <c r="B387" s="161"/>
      <c r="C387" s="161"/>
    </row>
    <row r="388" spans="1:3" x14ac:dyDescent="0.25">
      <c r="A388" s="385"/>
      <c r="B388" s="161"/>
      <c r="C388" s="161"/>
    </row>
    <row r="389" spans="1:3" x14ac:dyDescent="0.25">
      <c r="A389" s="385"/>
      <c r="B389" s="161"/>
      <c r="C389" s="161"/>
    </row>
    <row r="390" spans="1:3" x14ac:dyDescent="0.25">
      <c r="A390" s="385"/>
      <c r="B390" s="161"/>
      <c r="C390" s="161"/>
    </row>
    <row r="391" spans="1:3" x14ac:dyDescent="0.25">
      <c r="A391" s="385"/>
      <c r="B391" s="161"/>
      <c r="C391" s="161"/>
    </row>
    <row r="392" spans="1:3" x14ac:dyDescent="0.25">
      <c r="A392" s="385"/>
      <c r="B392" s="161"/>
      <c r="C392" s="161"/>
    </row>
    <row r="393" spans="1:3" x14ac:dyDescent="0.25">
      <c r="A393" s="385"/>
      <c r="B393" s="161"/>
      <c r="C393" s="161"/>
    </row>
    <row r="394" spans="1:3" x14ac:dyDescent="0.25">
      <c r="A394" s="385"/>
      <c r="B394" s="161"/>
      <c r="C394" s="161"/>
    </row>
    <row r="395" spans="1:3" x14ac:dyDescent="0.25">
      <c r="A395" s="385"/>
      <c r="B395" s="161"/>
      <c r="C395" s="161"/>
    </row>
    <row r="396" spans="1:3" x14ac:dyDescent="0.25">
      <c r="A396" s="385"/>
      <c r="B396" s="161"/>
      <c r="C396" s="161"/>
    </row>
    <row r="397" spans="1:3" x14ac:dyDescent="0.25">
      <c r="A397" s="385"/>
      <c r="B397" s="161"/>
      <c r="C397" s="161"/>
    </row>
    <row r="398" spans="1:3" x14ac:dyDescent="0.25">
      <c r="A398" s="385"/>
      <c r="B398" s="161"/>
      <c r="C398" s="161"/>
    </row>
    <row r="399" spans="1:3" x14ac:dyDescent="0.25">
      <c r="A399" s="385"/>
      <c r="B399" s="161"/>
      <c r="C399" s="161"/>
    </row>
    <row r="400" spans="1:3" x14ac:dyDescent="0.25">
      <c r="A400" s="385"/>
      <c r="B400" s="161"/>
      <c r="C400" s="161"/>
    </row>
    <row r="401" spans="1:3" x14ac:dyDescent="0.25">
      <c r="A401" s="385"/>
      <c r="B401" s="161"/>
      <c r="C401" s="161"/>
    </row>
    <row r="402" spans="1:3" x14ac:dyDescent="0.25">
      <c r="A402" s="385"/>
      <c r="B402" s="161"/>
      <c r="C402" s="161"/>
    </row>
    <row r="403" spans="1:3" x14ac:dyDescent="0.25">
      <c r="A403" s="385"/>
      <c r="B403" s="161"/>
      <c r="C403" s="161"/>
    </row>
    <row r="404" spans="1:3" x14ac:dyDescent="0.25">
      <c r="A404" s="385"/>
      <c r="B404" s="161"/>
      <c r="C404" s="161"/>
    </row>
    <row r="405" spans="1:3" x14ac:dyDescent="0.25">
      <c r="A405" s="385"/>
      <c r="B405" s="161"/>
      <c r="C405" s="161"/>
    </row>
    <row r="406" spans="1:3" x14ac:dyDescent="0.25">
      <c r="A406" s="385"/>
      <c r="B406" s="161"/>
      <c r="C406" s="161"/>
    </row>
    <row r="407" spans="1:3" x14ac:dyDescent="0.25">
      <c r="A407" s="385"/>
      <c r="B407" s="161"/>
      <c r="C407" s="161"/>
    </row>
    <row r="408" spans="1:3" x14ac:dyDescent="0.25">
      <c r="A408" s="385"/>
      <c r="B408" s="161"/>
      <c r="C408" s="161"/>
    </row>
    <row r="409" spans="1:3" x14ac:dyDescent="0.25">
      <c r="A409" s="385"/>
      <c r="B409" s="161"/>
      <c r="C409" s="161"/>
    </row>
    <row r="410" spans="1:3" x14ac:dyDescent="0.25">
      <c r="A410" s="385"/>
      <c r="B410" s="161"/>
      <c r="C410" s="161"/>
    </row>
    <row r="411" spans="1:3" x14ac:dyDescent="0.25">
      <c r="A411" s="385"/>
      <c r="B411" s="161"/>
      <c r="C411" s="161"/>
    </row>
    <row r="412" spans="1:3" x14ac:dyDescent="0.25">
      <c r="A412" s="385"/>
      <c r="B412" s="161"/>
      <c r="C412" s="161"/>
    </row>
    <row r="413" spans="1:3" x14ac:dyDescent="0.25">
      <c r="A413" s="385"/>
      <c r="B413" s="161"/>
      <c r="C413" s="161"/>
    </row>
    <row r="414" spans="1:3" x14ac:dyDescent="0.25">
      <c r="A414" s="385"/>
      <c r="B414" s="161"/>
      <c r="C414" s="161"/>
    </row>
    <row r="415" spans="1:3" x14ac:dyDescent="0.25">
      <c r="A415" s="385"/>
      <c r="B415" s="161"/>
      <c r="C415" s="161"/>
    </row>
    <row r="416" spans="1:3" x14ac:dyDescent="0.25">
      <c r="A416" s="385"/>
      <c r="B416" s="161"/>
      <c r="C416" s="161"/>
    </row>
    <row r="417" spans="1:3" x14ac:dyDescent="0.25">
      <c r="A417" s="385"/>
      <c r="B417" s="161"/>
      <c r="C417" s="161"/>
    </row>
    <row r="418" spans="1:3" x14ac:dyDescent="0.25">
      <c r="A418" s="385"/>
      <c r="B418" s="161"/>
      <c r="C418" s="161"/>
    </row>
    <row r="419" spans="1:3" x14ac:dyDescent="0.25">
      <c r="A419" s="385"/>
      <c r="B419" s="161"/>
      <c r="C419" s="161"/>
    </row>
    <row r="420" spans="1:3" x14ac:dyDescent="0.25">
      <c r="A420" s="385"/>
      <c r="B420" s="161"/>
      <c r="C420" s="161"/>
    </row>
    <row r="421" spans="1:3" x14ac:dyDescent="0.25">
      <c r="A421" s="385"/>
      <c r="B421" s="161"/>
      <c r="C421" s="161"/>
    </row>
    <row r="422" spans="1:3" x14ac:dyDescent="0.25">
      <c r="A422" s="385"/>
      <c r="B422" s="161"/>
      <c r="C422" s="161"/>
    </row>
    <row r="423" spans="1:3" x14ac:dyDescent="0.25">
      <c r="A423" s="385"/>
      <c r="B423" s="161"/>
      <c r="C423" s="161"/>
    </row>
    <row r="424" spans="1:3" x14ac:dyDescent="0.25">
      <c r="A424" s="385"/>
      <c r="B424" s="161"/>
      <c r="C424" s="161"/>
    </row>
    <row r="425" spans="1:3" x14ac:dyDescent="0.25">
      <c r="A425" s="385"/>
      <c r="B425" s="161"/>
      <c r="C425" s="161"/>
    </row>
    <row r="426" spans="1:3" x14ac:dyDescent="0.25">
      <c r="A426" s="385"/>
      <c r="B426" s="161"/>
      <c r="C426" s="161"/>
    </row>
    <row r="427" spans="1:3" x14ac:dyDescent="0.25">
      <c r="A427" s="385"/>
      <c r="B427" s="161"/>
      <c r="C427" s="161"/>
    </row>
    <row r="428" spans="1:3" x14ac:dyDescent="0.25">
      <c r="A428" s="385"/>
      <c r="B428" s="161"/>
      <c r="C428" s="161"/>
    </row>
    <row r="429" spans="1:3" x14ac:dyDescent="0.25">
      <c r="A429" s="385"/>
      <c r="B429" s="161"/>
      <c r="C429" s="161"/>
    </row>
    <row r="430" spans="1:3" x14ac:dyDescent="0.25">
      <c r="A430" s="385"/>
      <c r="B430" s="161"/>
      <c r="C430" s="161"/>
    </row>
    <row r="431" spans="1:3" x14ac:dyDescent="0.25">
      <c r="A431" s="385"/>
      <c r="B431" s="161"/>
      <c r="C431" s="161"/>
    </row>
    <row r="432" spans="1:3" x14ac:dyDescent="0.25">
      <c r="A432" s="385"/>
      <c r="B432" s="161"/>
      <c r="C432" s="161"/>
    </row>
    <row r="433" spans="1:3" x14ac:dyDescent="0.25">
      <c r="A433" s="385"/>
      <c r="B433" s="161"/>
      <c r="C433" s="161"/>
    </row>
    <row r="434" spans="1:3" x14ac:dyDescent="0.25">
      <c r="A434" s="385"/>
      <c r="B434" s="161"/>
      <c r="C434" s="161"/>
    </row>
    <row r="435" spans="1:3" x14ac:dyDescent="0.25">
      <c r="A435" s="385"/>
      <c r="B435" s="161"/>
      <c r="C435" s="161"/>
    </row>
    <row r="436" spans="1:3" x14ac:dyDescent="0.25">
      <c r="A436" s="385"/>
      <c r="B436" s="161"/>
      <c r="C436" s="161"/>
    </row>
    <row r="437" spans="1:3" x14ac:dyDescent="0.25">
      <c r="A437" s="385"/>
      <c r="B437" s="161"/>
      <c r="C437" s="161"/>
    </row>
    <row r="438" spans="1:3" x14ac:dyDescent="0.25">
      <c r="A438" s="385"/>
      <c r="B438" s="161"/>
      <c r="C438" s="161"/>
    </row>
    <row r="439" spans="1:3" x14ac:dyDescent="0.25">
      <c r="A439" s="385"/>
      <c r="B439" s="161"/>
      <c r="C439" s="161"/>
    </row>
    <row r="440" spans="1:3" x14ac:dyDescent="0.25">
      <c r="A440" s="385"/>
      <c r="B440" s="161"/>
      <c r="C440" s="161"/>
    </row>
    <row r="441" spans="1:3" x14ac:dyDescent="0.25">
      <c r="A441" s="385"/>
      <c r="B441" s="161"/>
      <c r="C441" s="161"/>
    </row>
    <row r="442" spans="1:3" x14ac:dyDescent="0.25">
      <c r="A442" s="385"/>
      <c r="B442" s="161"/>
      <c r="C442" s="161"/>
    </row>
    <row r="443" spans="1:3" x14ac:dyDescent="0.25">
      <c r="A443" s="385"/>
      <c r="B443" s="161"/>
      <c r="C443" s="161"/>
    </row>
    <row r="444" spans="1:3" x14ac:dyDescent="0.25">
      <c r="A444" s="385"/>
      <c r="B444" s="161"/>
      <c r="C444" s="161"/>
    </row>
    <row r="445" spans="1:3" x14ac:dyDescent="0.25">
      <c r="A445" s="385"/>
      <c r="B445" s="161"/>
      <c r="C445" s="161"/>
    </row>
    <row r="446" spans="1:3" x14ac:dyDescent="0.25">
      <c r="A446" s="385"/>
      <c r="B446" s="161"/>
      <c r="C446" s="161"/>
    </row>
    <row r="447" spans="1:3" x14ac:dyDescent="0.25">
      <c r="A447" s="385"/>
      <c r="B447" s="161"/>
      <c r="C447" s="161"/>
    </row>
    <row r="448" spans="1:3" x14ac:dyDescent="0.25">
      <c r="A448" s="385"/>
      <c r="B448" s="161"/>
      <c r="C448" s="161"/>
    </row>
    <row r="449" spans="1:3" x14ac:dyDescent="0.25">
      <c r="A449" s="385"/>
      <c r="B449" s="161"/>
      <c r="C449" s="161"/>
    </row>
    <row r="450" spans="1:3" x14ac:dyDescent="0.25">
      <c r="A450" s="385"/>
      <c r="B450" s="161"/>
      <c r="C450" s="161"/>
    </row>
    <row r="451" spans="1:3" x14ac:dyDescent="0.25">
      <c r="A451" s="385"/>
      <c r="B451" s="161"/>
      <c r="C451" s="161"/>
    </row>
    <row r="452" spans="1:3" x14ac:dyDescent="0.25">
      <c r="A452" s="385"/>
      <c r="B452" s="161"/>
      <c r="C452" s="161"/>
    </row>
    <row r="453" spans="1:3" x14ac:dyDescent="0.25">
      <c r="A453" s="385"/>
      <c r="B453" s="161"/>
      <c r="C453" s="161"/>
    </row>
    <row r="454" spans="1:3" x14ac:dyDescent="0.25">
      <c r="A454" s="385"/>
      <c r="B454" s="161"/>
      <c r="C454" s="161"/>
    </row>
    <row r="455" spans="1:3" x14ac:dyDescent="0.25">
      <c r="A455" s="385"/>
      <c r="B455" s="161"/>
      <c r="C455" s="161"/>
    </row>
    <row r="456" spans="1:3" x14ac:dyDescent="0.25">
      <c r="A456" s="385"/>
      <c r="B456" s="161"/>
      <c r="C456" s="161"/>
    </row>
    <row r="457" spans="1:3" x14ac:dyDescent="0.25">
      <c r="A457" s="385"/>
      <c r="B457" s="161"/>
      <c r="C457" s="161"/>
    </row>
    <row r="458" spans="1:3" x14ac:dyDescent="0.25">
      <c r="A458" s="385"/>
      <c r="B458" s="161"/>
      <c r="C458" s="161"/>
    </row>
    <row r="459" spans="1:3" x14ac:dyDescent="0.25">
      <c r="A459" s="385"/>
      <c r="B459" s="161"/>
      <c r="C459" s="161"/>
    </row>
    <row r="460" spans="1:3" x14ac:dyDescent="0.25">
      <c r="A460" s="385"/>
      <c r="B460" s="161"/>
      <c r="C460" s="161"/>
    </row>
    <row r="461" spans="1:3" x14ac:dyDescent="0.25">
      <c r="A461" s="385"/>
      <c r="B461" s="161"/>
      <c r="C461" s="161"/>
    </row>
    <row r="462" spans="1:3" x14ac:dyDescent="0.25">
      <c r="A462" s="385"/>
      <c r="B462" s="161"/>
      <c r="C462" s="161"/>
    </row>
    <row r="463" spans="1:3" x14ac:dyDescent="0.25">
      <c r="A463" s="385"/>
      <c r="B463" s="161"/>
      <c r="C463" s="161"/>
    </row>
    <row r="464" spans="1:3" x14ac:dyDescent="0.25">
      <c r="A464" s="385"/>
      <c r="B464" s="161"/>
      <c r="C464" s="161"/>
    </row>
    <row r="465" spans="1:3" x14ac:dyDescent="0.25">
      <c r="A465" s="385"/>
      <c r="B465" s="161"/>
      <c r="C465" s="161"/>
    </row>
    <row r="466" spans="1:3" x14ac:dyDescent="0.25">
      <c r="A466" s="385"/>
      <c r="B466" s="161"/>
      <c r="C466" s="161"/>
    </row>
    <row r="467" spans="1:3" x14ac:dyDescent="0.25">
      <c r="A467" s="385"/>
      <c r="B467" s="161"/>
      <c r="C467" s="161"/>
    </row>
    <row r="468" spans="1:3" x14ac:dyDescent="0.25">
      <c r="A468" s="385"/>
      <c r="B468" s="161"/>
      <c r="C468" s="161"/>
    </row>
    <row r="469" spans="1:3" x14ac:dyDescent="0.25">
      <c r="A469" s="385"/>
      <c r="B469" s="161"/>
      <c r="C469" s="161"/>
    </row>
    <row r="470" spans="1:3" x14ac:dyDescent="0.25">
      <c r="A470" s="385"/>
      <c r="B470" s="161"/>
      <c r="C470" s="161"/>
    </row>
    <row r="471" spans="1:3" x14ac:dyDescent="0.25">
      <c r="A471" s="385"/>
      <c r="B471" s="161"/>
      <c r="C471" s="161"/>
    </row>
    <row r="472" spans="1:3" x14ac:dyDescent="0.25">
      <c r="A472" s="385"/>
      <c r="B472" s="161"/>
      <c r="C472" s="161"/>
    </row>
    <row r="473" spans="1:3" x14ac:dyDescent="0.25">
      <c r="A473" s="385"/>
      <c r="B473" s="161"/>
      <c r="C473" s="161"/>
    </row>
    <row r="474" spans="1:3" x14ac:dyDescent="0.25">
      <c r="A474" s="385"/>
      <c r="B474" s="161"/>
      <c r="C474" s="161"/>
    </row>
    <row r="475" spans="1:3" x14ac:dyDescent="0.25">
      <c r="A475" s="385"/>
      <c r="B475" s="161"/>
      <c r="C475" s="161"/>
    </row>
    <row r="476" spans="1:3" x14ac:dyDescent="0.25">
      <c r="A476" s="385"/>
      <c r="B476" s="161"/>
      <c r="C476" s="161"/>
    </row>
    <row r="477" spans="1:3" x14ac:dyDescent="0.25">
      <c r="A477" s="385"/>
      <c r="B477" s="161"/>
      <c r="C477" s="161"/>
    </row>
    <row r="478" spans="1:3" x14ac:dyDescent="0.25">
      <c r="A478" s="385"/>
      <c r="B478" s="161"/>
      <c r="C478" s="161"/>
    </row>
    <row r="479" spans="1:3" x14ac:dyDescent="0.25">
      <c r="A479" s="385"/>
      <c r="B479" s="161"/>
      <c r="C479" s="161"/>
    </row>
    <row r="480" spans="1:3" x14ac:dyDescent="0.25">
      <c r="A480" s="385"/>
      <c r="B480" s="161"/>
      <c r="C480" s="161"/>
    </row>
    <row r="481" spans="1:3" x14ac:dyDescent="0.25">
      <c r="A481" s="385"/>
      <c r="B481" s="161"/>
      <c r="C481" s="161"/>
    </row>
    <row r="482" spans="1:3" x14ac:dyDescent="0.25">
      <c r="A482" s="385"/>
      <c r="B482" s="161"/>
      <c r="C482" s="161"/>
    </row>
    <row r="483" spans="1:3" x14ac:dyDescent="0.25">
      <c r="A483" s="385"/>
      <c r="B483" s="161"/>
      <c r="C483" s="161"/>
    </row>
    <row r="484" spans="1:3" x14ac:dyDescent="0.25">
      <c r="A484" s="385"/>
      <c r="B484" s="161"/>
      <c r="C484" s="161"/>
    </row>
    <row r="485" spans="1:3" x14ac:dyDescent="0.25">
      <c r="A485" s="385"/>
      <c r="B485" s="161"/>
      <c r="C485" s="161"/>
    </row>
    <row r="486" spans="1:3" x14ac:dyDescent="0.25">
      <c r="A486" s="385"/>
      <c r="B486" s="161"/>
      <c r="C486" s="161"/>
    </row>
    <row r="487" spans="1:3" x14ac:dyDescent="0.25">
      <c r="A487" s="385"/>
      <c r="B487" s="161"/>
      <c r="C487" s="161"/>
    </row>
    <row r="488" spans="1:3" x14ac:dyDescent="0.25">
      <c r="A488" s="385"/>
      <c r="B488" s="161"/>
      <c r="C488" s="161"/>
    </row>
    <row r="489" spans="1:3" x14ac:dyDescent="0.25">
      <c r="A489" s="385"/>
      <c r="B489" s="161"/>
      <c r="C489" s="161"/>
    </row>
    <row r="490" spans="1:3" x14ac:dyDescent="0.25">
      <c r="A490" s="385"/>
      <c r="B490" s="161"/>
      <c r="C490" s="161"/>
    </row>
    <row r="491" spans="1:3" x14ac:dyDescent="0.25">
      <c r="A491" s="385"/>
      <c r="B491" s="161"/>
      <c r="C491" s="161"/>
    </row>
    <row r="492" spans="1:3" x14ac:dyDescent="0.25">
      <c r="A492" s="385"/>
      <c r="B492" s="161"/>
      <c r="C492" s="161"/>
    </row>
    <row r="493" spans="1:3" x14ac:dyDescent="0.25">
      <c r="A493" s="385"/>
      <c r="B493" s="161"/>
      <c r="C493" s="161"/>
    </row>
    <row r="494" spans="1:3" x14ac:dyDescent="0.25">
      <c r="A494" s="385"/>
      <c r="B494" s="161"/>
      <c r="C494" s="161"/>
    </row>
    <row r="495" spans="1:3" x14ac:dyDescent="0.25">
      <c r="A495" s="385"/>
      <c r="B495" s="161"/>
      <c r="C495" s="161"/>
    </row>
    <row r="496" spans="1:3" x14ac:dyDescent="0.25">
      <c r="A496" s="385"/>
      <c r="B496" s="161"/>
      <c r="C496" s="161"/>
    </row>
    <row r="497" spans="1:3" x14ac:dyDescent="0.25">
      <c r="A497" s="385"/>
      <c r="B497" s="161"/>
      <c r="C497" s="161"/>
    </row>
    <row r="498" spans="1:3" x14ac:dyDescent="0.25">
      <c r="A498" s="385"/>
      <c r="B498" s="161"/>
      <c r="C498" s="161"/>
    </row>
    <row r="499" spans="1:3" x14ac:dyDescent="0.25">
      <c r="A499" s="385"/>
      <c r="B499" s="161"/>
      <c r="C499" s="161"/>
    </row>
    <row r="500" spans="1:3" x14ac:dyDescent="0.25">
      <c r="A500" s="385"/>
      <c r="B500" s="161"/>
      <c r="C500" s="161"/>
    </row>
    <row r="501" spans="1:3" x14ac:dyDescent="0.25">
      <c r="A501" s="385"/>
      <c r="B501" s="161"/>
      <c r="C501" s="161"/>
    </row>
    <row r="502" spans="1:3" x14ac:dyDescent="0.25">
      <c r="A502" s="385"/>
      <c r="B502" s="161"/>
      <c r="C502" s="161"/>
    </row>
    <row r="503" spans="1:3" x14ac:dyDescent="0.25">
      <c r="A503" s="385"/>
      <c r="B503" s="161"/>
      <c r="C503" s="161"/>
    </row>
    <row r="504" spans="1:3" x14ac:dyDescent="0.25">
      <c r="A504" s="385"/>
      <c r="B504" s="161"/>
      <c r="C504" s="161"/>
    </row>
    <row r="505" spans="1:3" x14ac:dyDescent="0.25">
      <c r="A505" s="385"/>
      <c r="B505" s="161"/>
      <c r="C505" s="161"/>
    </row>
    <row r="506" spans="1:3" x14ac:dyDescent="0.25">
      <c r="A506" s="385"/>
      <c r="B506" s="161"/>
      <c r="C506" s="161"/>
    </row>
    <row r="507" spans="1:3" x14ac:dyDescent="0.25">
      <c r="A507" s="385"/>
      <c r="B507" s="161"/>
      <c r="C507" s="161"/>
    </row>
    <row r="508" spans="1:3" x14ac:dyDescent="0.25">
      <c r="A508" s="385"/>
      <c r="B508" s="161"/>
      <c r="C508" s="161"/>
    </row>
    <row r="509" spans="1:3" x14ac:dyDescent="0.25">
      <c r="A509" s="385"/>
      <c r="B509" s="161"/>
      <c r="C509" s="161"/>
    </row>
    <row r="510" spans="1:3" x14ac:dyDescent="0.25">
      <c r="A510" s="385"/>
      <c r="B510" s="161"/>
      <c r="C510" s="161"/>
    </row>
    <row r="511" spans="1:3" x14ac:dyDescent="0.25">
      <c r="A511" s="385"/>
      <c r="B511" s="161"/>
      <c r="C511" s="161"/>
    </row>
    <row r="512" spans="1:3" x14ac:dyDescent="0.25">
      <c r="A512" s="385"/>
      <c r="B512" s="161"/>
      <c r="C512" s="161"/>
    </row>
    <row r="513" spans="1:3" x14ac:dyDescent="0.25">
      <c r="A513" s="385"/>
      <c r="B513" s="161"/>
      <c r="C513" s="161"/>
    </row>
    <row r="514" spans="1:3" x14ac:dyDescent="0.25">
      <c r="A514" s="385"/>
      <c r="B514" s="161"/>
      <c r="C514" s="161"/>
    </row>
    <row r="515" spans="1:3" x14ac:dyDescent="0.25">
      <c r="A515" s="385"/>
      <c r="B515" s="161"/>
      <c r="C515" s="161"/>
    </row>
    <row r="516" spans="1:3" x14ac:dyDescent="0.25">
      <c r="A516" s="385"/>
      <c r="B516" s="161"/>
      <c r="C516" s="161"/>
    </row>
    <row r="517" spans="1:3" x14ac:dyDescent="0.25">
      <c r="A517" s="385"/>
      <c r="B517" s="161"/>
      <c r="C517" s="161"/>
    </row>
    <row r="518" spans="1:3" x14ac:dyDescent="0.25">
      <c r="A518" s="385"/>
      <c r="B518" s="161"/>
      <c r="C518" s="161"/>
    </row>
    <row r="519" spans="1:3" x14ac:dyDescent="0.25">
      <c r="A519" s="385"/>
      <c r="B519" s="161"/>
      <c r="C519" s="161"/>
    </row>
    <row r="520" spans="1:3" x14ac:dyDescent="0.25">
      <c r="A520" s="385"/>
      <c r="B520" s="161"/>
      <c r="C520" s="161"/>
    </row>
    <row r="521" spans="1:3" x14ac:dyDescent="0.25">
      <c r="A521" s="385"/>
      <c r="B521" s="161"/>
      <c r="C521" s="161"/>
    </row>
    <row r="522" spans="1:3" x14ac:dyDescent="0.25">
      <c r="A522" s="385"/>
      <c r="B522" s="161"/>
      <c r="C522" s="161"/>
    </row>
    <row r="523" spans="1:3" x14ac:dyDescent="0.25">
      <c r="A523" s="385"/>
      <c r="B523" s="161"/>
      <c r="C523" s="161"/>
    </row>
    <row r="524" spans="1:3" x14ac:dyDescent="0.25">
      <c r="A524" s="385"/>
      <c r="B524" s="161"/>
      <c r="C524" s="161"/>
    </row>
    <row r="525" spans="1:3" x14ac:dyDescent="0.25">
      <c r="A525" s="385"/>
      <c r="B525" s="161"/>
      <c r="C525" s="161"/>
    </row>
    <row r="526" spans="1:3" x14ac:dyDescent="0.25">
      <c r="A526" s="385"/>
      <c r="B526" s="161"/>
      <c r="C526" s="161"/>
    </row>
    <row r="527" spans="1:3" x14ac:dyDescent="0.25">
      <c r="A527" s="385"/>
      <c r="B527" s="161"/>
      <c r="C527" s="161"/>
    </row>
    <row r="528" spans="1:3" x14ac:dyDescent="0.25">
      <c r="A528" s="385"/>
      <c r="B528" s="161"/>
      <c r="C528" s="161"/>
    </row>
    <row r="529" spans="1:3" x14ac:dyDescent="0.25">
      <c r="A529" s="385"/>
      <c r="B529" s="161"/>
      <c r="C529" s="161"/>
    </row>
    <row r="530" spans="1:3" x14ac:dyDescent="0.25">
      <c r="A530" s="385"/>
      <c r="B530" s="161"/>
      <c r="C530" s="161"/>
    </row>
    <row r="531" spans="1:3" x14ac:dyDescent="0.25">
      <c r="A531" s="385"/>
      <c r="B531" s="161"/>
      <c r="C531" s="161"/>
    </row>
    <row r="532" spans="1:3" x14ac:dyDescent="0.25">
      <c r="A532" s="385"/>
      <c r="B532" s="161"/>
      <c r="C532" s="161"/>
    </row>
    <row r="533" spans="1:3" x14ac:dyDescent="0.25">
      <c r="A533" s="385"/>
      <c r="B533" s="161"/>
      <c r="C533" s="161"/>
    </row>
    <row r="534" spans="1:3" x14ac:dyDescent="0.25">
      <c r="A534" s="385"/>
      <c r="B534" s="161"/>
      <c r="C534" s="161"/>
    </row>
    <row r="535" spans="1:3" x14ac:dyDescent="0.25">
      <c r="A535" s="385"/>
      <c r="B535" s="161"/>
      <c r="C535" s="161"/>
    </row>
    <row r="536" spans="1:3" x14ac:dyDescent="0.25">
      <c r="A536" s="385"/>
      <c r="B536" s="161"/>
      <c r="C536" s="161"/>
    </row>
    <row r="537" spans="1:3" x14ac:dyDescent="0.25">
      <c r="A537" s="385"/>
      <c r="B537" s="161"/>
      <c r="C537" s="161"/>
    </row>
    <row r="538" spans="1:3" x14ac:dyDescent="0.25">
      <c r="A538" s="385"/>
      <c r="B538" s="161"/>
      <c r="C538" s="161"/>
    </row>
    <row r="539" spans="1:3" x14ac:dyDescent="0.25">
      <c r="A539" s="385"/>
      <c r="B539" s="161"/>
      <c r="C539" s="161"/>
    </row>
    <row r="540" spans="1:3" x14ac:dyDescent="0.25">
      <c r="A540" s="385"/>
      <c r="B540" s="161"/>
      <c r="C540" s="161"/>
    </row>
    <row r="541" spans="1:3" x14ac:dyDescent="0.25">
      <c r="A541" s="385"/>
      <c r="B541" s="161"/>
      <c r="C541" s="161"/>
    </row>
    <row r="542" spans="1:3" x14ac:dyDescent="0.25">
      <c r="A542" s="385"/>
      <c r="B542" s="161"/>
      <c r="C542" s="161"/>
    </row>
    <row r="543" spans="1:3" x14ac:dyDescent="0.25">
      <c r="A543" s="385"/>
      <c r="B543" s="161"/>
      <c r="C543" s="161"/>
    </row>
    <row r="544" spans="1:3" x14ac:dyDescent="0.25">
      <c r="A544" s="385"/>
      <c r="B544" s="161"/>
      <c r="C544" s="161"/>
    </row>
    <row r="545" spans="1:3" x14ac:dyDescent="0.25">
      <c r="A545" s="385"/>
      <c r="B545" s="161"/>
      <c r="C545" s="161"/>
    </row>
    <row r="546" spans="1:3" x14ac:dyDescent="0.25">
      <c r="A546" s="385"/>
      <c r="B546" s="161"/>
      <c r="C546" s="161"/>
    </row>
    <row r="547" spans="1:3" x14ac:dyDescent="0.25">
      <c r="A547" s="385"/>
      <c r="B547" s="161"/>
      <c r="C547" s="161"/>
    </row>
    <row r="548" spans="1:3" x14ac:dyDescent="0.25">
      <c r="A548" s="385"/>
      <c r="B548" s="161"/>
      <c r="C548" s="161"/>
    </row>
    <row r="549" spans="1:3" x14ac:dyDescent="0.25">
      <c r="A549" s="385"/>
      <c r="B549" s="161"/>
      <c r="C549" s="161"/>
    </row>
    <row r="550" spans="1:3" x14ac:dyDescent="0.25">
      <c r="A550" s="385"/>
      <c r="B550" s="161"/>
      <c r="C550" s="161"/>
    </row>
    <row r="551" spans="1:3" x14ac:dyDescent="0.25">
      <c r="A551" s="385"/>
      <c r="B551" s="161"/>
      <c r="C551" s="161"/>
    </row>
    <row r="552" spans="1:3" x14ac:dyDescent="0.25">
      <c r="A552" s="385"/>
      <c r="B552" s="161"/>
      <c r="C552" s="161"/>
    </row>
    <row r="553" spans="1:3" x14ac:dyDescent="0.25">
      <c r="A553" s="385"/>
      <c r="B553" s="161"/>
      <c r="C553" s="161"/>
    </row>
    <row r="554" spans="1:3" x14ac:dyDescent="0.25">
      <c r="A554" s="385"/>
      <c r="B554" s="161"/>
      <c r="C554" s="161"/>
    </row>
    <row r="555" spans="1:3" x14ac:dyDescent="0.25">
      <c r="A555" s="385"/>
      <c r="B555" s="161"/>
      <c r="C555" s="161"/>
    </row>
    <row r="556" spans="1:3" x14ac:dyDescent="0.25">
      <c r="A556" s="385"/>
      <c r="B556" s="161"/>
      <c r="C556" s="161"/>
    </row>
    <row r="557" spans="1:3" x14ac:dyDescent="0.25">
      <c r="A557" s="385"/>
      <c r="B557" s="161"/>
      <c r="C557" s="161"/>
    </row>
    <row r="558" spans="1:3" x14ac:dyDescent="0.25">
      <c r="A558" s="385"/>
      <c r="B558" s="161"/>
      <c r="C558" s="161"/>
    </row>
    <row r="559" spans="1:3" x14ac:dyDescent="0.25">
      <c r="A559" s="385"/>
      <c r="B559" s="161"/>
      <c r="C559" s="161"/>
    </row>
    <row r="560" spans="1:3" x14ac:dyDescent="0.25">
      <c r="A560" s="385"/>
      <c r="B560" s="161"/>
      <c r="C560" s="161"/>
    </row>
    <row r="561" spans="1:3" x14ac:dyDescent="0.25">
      <c r="A561" s="385"/>
      <c r="B561" s="161"/>
      <c r="C561" s="161"/>
    </row>
    <row r="562" spans="1:3" x14ac:dyDescent="0.25">
      <c r="A562" s="385"/>
      <c r="B562" s="161"/>
      <c r="C562" s="161"/>
    </row>
    <row r="563" spans="1:3" x14ac:dyDescent="0.25">
      <c r="A563" s="385"/>
      <c r="B563" s="161"/>
      <c r="C563" s="161"/>
    </row>
    <row r="564" spans="1:3" x14ac:dyDescent="0.25">
      <c r="A564" s="385"/>
      <c r="B564" s="161"/>
      <c r="C564" s="161"/>
    </row>
    <row r="565" spans="1:3" x14ac:dyDescent="0.25">
      <c r="A565" s="385"/>
      <c r="B565" s="161"/>
      <c r="C565" s="161"/>
    </row>
    <row r="566" spans="1:3" x14ac:dyDescent="0.25">
      <c r="A566" s="385"/>
      <c r="B566" s="161"/>
      <c r="C566" s="161"/>
    </row>
    <row r="567" spans="1:3" x14ac:dyDescent="0.25">
      <c r="A567" s="385"/>
      <c r="B567" s="161"/>
      <c r="C567" s="161"/>
    </row>
    <row r="568" spans="1:3" x14ac:dyDescent="0.25">
      <c r="A568" s="385"/>
      <c r="B568" s="161"/>
      <c r="C568" s="161"/>
    </row>
    <row r="569" spans="1:3" x14ac:dyDescent="0.25">
      <c r="A569" s="385"/>
      <c r="B569" s="161"/>
      <c r="C569" s="161"/>
    </row>
    <row r="570" spans="1:3" x14ac:dyDescent="0.25">
      <c r="A570" s="385"/>
      <c r="B570" s="161"/>
      <c r="C570" s="161"/>
    </row>
    <row r="571" spans="1:3" x14ac:dyDescent="0.25">
      <c r="A571" s="385"/>
      <c r="B571" s="161"/>
      <c r="C571" s="161"/>
    </row>
    <row r="572" spans="1:3" x14ac:dyDescent="0.25">
      <c r="A572" s="385"/>
      <c r="B572" s="161"/>
      <c r="C572" s="161"/>
    </row>
    <row r="573" spans="1:3" x14ac:dyDescent="0.25">
      <c r="A573" s="385"/>
      <c r="B573" s="161"/>
      <c r="C573" s="161"/>
    </row>
    <row r="574" spans="1:3" x14ac:dyDescent="0.25">
      <c r="A574" s="385"/>
      <c r="B574" s="161"/>
      <c r="C574" s="161"/>
    </row>
    <row r="575" spans="1:3" x14ac:dyDescent="0.25">
      <c r="A575" s="385"/>
      <c r="B575" s="161"/>
      <c r="C575" s="161"/>
    </row>
    <row r="576" spans="1:3" x14ac:dyDescent="0.25">
      <c r="A576" s="385"/>
      <c r="B576" s="161"/>
      <c r="C576" s="161"/>
    </row>
    <row r="577" spans="1:3" x14ac:dyDescent="0.25">
      <c r="A577" s="385"/>
      <c r="B577" s="161"/>
      <c r="C577" s="161"/>
    </row>
    <row r="578" spans="1:3" x14ac:dyDescent="0.25">
      <c r="A578" s="385"/>
      <c r="B578" s="161"/>
      <c r="C578" s="161"/>
    </row>
    <row r="579" spans="1:3" x14ac:dyDescent="0.25">
      <c r="A579" s="385"/>
      <c r="B579" s="161"/>
      <c r="C579" s="161"/>
    </row>
    <row r="580" spans="1:3" x14ac:dyDescent="0.25">
      <c r="A580" s="385"/>
      <c r="B580" s="161"/>
      <c r="C580" s="161"/>
    </row>
    <row r="581" spans="1:3" x14ac:dyDescent="0.25">
      <c r="A581" s="385"/>
      <c r="B581" s="161"/>
      <c r="C581" s="161"/>
    </row>
    <row r="582" spans="1:3" x14ac:dyDescent="0.25">
      <c r="A582" s="385"/>
      <c r="B582" s="161"/>
      <c r="C582" s="161"/>
    </row>
    <row r="583" spans="1:3" x14ac:dyDescent="0.25">
      <c r="A583" s="385"/>
      <c r="B583" s="161"/>
      <c r="C583" s="161"/>
    </row>
    <row r="584" spans="1:3" x14ac:dyDescent="0.25">
      <c r="A584" s="385"/>
      <c r="B584" s="161"/>
      <c r="C584" s="161"/>
    </row>
    <row r="585" spans="1:3" x14ac:dyDescent="0.25">
      <c r="A585" s="385"/>
      <c r="B585" s="161"/>
      <c r="C585" s="161"/>
    </row>
    <row r="586" spans="1:3" x14ac:dyDescent="0.25">
      <c r="A586" s="385"/>
      <c r="B586" s="161"/>
      <c r="C586" s="161"/>
    </row>
    <row r="587" spans="1:3" x14ac:dyDescent="0.25">
      <c r="A587" s="385"/>
      <c r="B587" s="161"/>
      <c r="C587" s="161"/>
    </row>
    <row r="588" spans="1:3" x14ac:dyDescent="0.25">
      <c r="A588" s="385"/>
      <c r="B588" s="161"/>
      <c r="C588" s="161"/>
    </row>
    <row r="589" spans="1:3" x14ac:dyDescent="0.25">
      <c r="A589" s="385"/>
      <c r="B589" s="161"/>
      <c r="C589" s="161"/>
    </row>
    <row r="590" spans="1:3" x14ac:dyDescent="0.25">
      <c r="A590" s="385"/>
      <c r="B590" s="161"/>
      <c r="C590" s="161"/>
    </row>
    <row r="591" spans="1:3" x14ac:dyDescent="0.25">
      <c r="A591" s="385"/>
      <c r="B591" s="161"/>
      <c r="C591" s="161"/>
    </row>
    <row r="592" spans="1:3" x14ac:dyDescent="0.25">
      <c r="A592" s="385"/>
      <c r="B592" s="161"/>
      <c r="C592" s="161"/>
    </row>
    <row r="593" spans="1:3" x14ac:dyDescent="0.25">
      <c r="A593" s="385"/>
      <c r="B593" s="161"/>
      <c r="C593" s="161"/>
    </row>
    <row r="594" spans="1:3" x14ac:dyDescent="0.25">
      <c r="A594" s="385"/>
      <c r="B594" s="161"/>
      <c r="C594" s="161"/>
    </row>
    <row r="595" spans="1:3" x14ac:dyDescent="0.25">
      <c r="A595" s="385"/>
      <c r="B595" s="161"/>
      <c r="C595" s="161"/>
    </row>
    <row r="596" spans="1:3" x14ac:dyDescent="0.25">
      <c r="A596" s="385"/>
      <c r="B596" s="161"/>
      <c r="C596" s="161"/>
    </row>
    <row r="597" spans="1:3" x14ac:dyDescent="0.25">
      <c r="A597" s="385"/>
      <c r="B597" s="161"/>
      <c r="C597" s="161"/>
    </row>
    <row r="598" spans="1:3" x14ac:dyDescent="0.25">
      <c r="A598" s="385"/>
      <c r="B598" s="161"/>
      <c r="C598" s="161"/>
    </row>
    <row r="599" spans="1:3" x14ac:dyDescent="0.25">
      <c r="A599" s="385"/>
      <c r="B599" s="161"/>
      <c r="C599" s="161"/>
    </row>
    <row r="600" spans="1:3" x14ac:dyDescent="0.25">
      <c r="A600" s="385"/>
      <c r="B600" s="161"/>
      <c r="C600" s="161"/>
    </row>
    <row r="601" spans="1:3" x14ac:dyDescent="0.25">
      <c r="A601" s="385"/>
      <c r="B601" s="161"/>
      <c r="C601" s="161"/>
    </row>
    <row r="602" spans="1:3" x14ac:dyDescent="0.25">
      <c r="A602" s="385"/>
      <c r="B602" s="161"/>
      <c r="C602" s="161"/>
    </row>
    <row r="603" spans="1:3" x14ac:dyDescent="0.25">
      <c r="A603" s="385"/>
      <c r="B603" s="161"/>
      <c r="C603" s="161"/>
    </row>
    <row r="604" spans="1:3" x14ac:dyDescent="0.25">
      <c r="A604" s="385"/>
      <c r="B604" s="161"/>
      <c r="C604" s="161"/>
    </row>
    <row r="605" spans="1:3" x14ac:dyDescent="0.25">
      <c r="A605" s="385"/>
      <c r="B605" s="161"/>
      <c r="C605" s="161"/>
    </row>
    <row r="606" spans="1:3" x14ac:dyDescent="0.25">
      <c r="A606" s="385"/>
      <c r="B606" s="161"/>
      <c r="C606" s="161"/>
    </row>
    <row r="607" spans="1:3" x14ac:dyDescent="0.25">
      <c r="A607" s="385"/>
      <c r="B607" s="161"/>
      <c r="C607" s="161"/>
    </row>
    <row r="608" spans="1:3" x14ac:dyDescent="0.25">
      <c r="A608" s="385"/>
      <c r="B608" s="161"/>
      <c r="C608" s="161"/>
    </row>
    <row r="609" spans="1:3" x14ac:dyDescent="0.25">
      <c r="A609" s="385"/>
      <c r="B609" s="161"/>
      <c r="C609" s="161"/>
    </row>
    <row r="610" spans="1:3" x14ac:dyDescent="0.25">
      <c r="A610" s="385"/>
      <c r="B610" s="161"/>
      <c r="C610" s="161"/>
    </row>
    <row r="611" spans="1:3" x14ac:dyDescent="0.25">
      <c r="A611" s="385"/>
      <c r="B611" s="161"/>
      <c r="C611" s="161"/>
    </row>
    <row r="612" spans="1:3" x14ac:dyDescent="0.25">
      <c r="A612" s="385"/>
      <c r="B612" s="161"/>
      <c r="C612" s="161"/>
    </row>
    <row r="613" spans="1:3" x14ac:dyDescent="0.25">
      <c r="A613" s="385"/>
      <c r="B613" s="161"/>
      <c r="C613" s="161"/>
    </row>
    <row r="614" spans="1:3" x14ac:dyDescent="0.25">
      <c r="A614" s="385"/>
      <c r="B614" s="161"/>
      <c r="C614" s="161"/>
    </row>
    <row r="615" spans="1:3" x14ac:dyDescent="0.25">
      <c r="A615" s="385"/>
      <c r="B615" s="161"/>
      <c r="C615" s="161"/>
    </row>
    <row r="616" spans="1:3" x14ac:dyDescent="0.25">
      <c r="A616" s="385"/>
      <c r="B616" s="161"/>
      <c r="C616" s="161"/>
    </row>
    <row r="617" spans="1:3" x14ac:dyDescent="0.25">
      <c r="A617" s="385"/>
      <c r="B617" s="161"/>
      <c r="C617" s="161"/>
    </row>
    <row r="618" spans="1:3" x14ac:dyDescent="0.25">
      <c r="A618" s="385"/>
      <c r="B618" s="161"/>
      <c r="C618" s="161"/>
    </row>
    <row r="619" spans="1:3" x14ac:dyDescent="0.25">
      <c r="A619" s="385"/>
      <c r="B619" s="161"/>
      <c r="C619" s="161"/>
    </row>
    <row r="620" spans="1:3" x14ac:dyDescent="0.25">
      <c r="A620" s="385"/>
      <c r="B620" s="161"/>
      <c r="C620" s="161"/>
    </row>
    <row r="621" spans="1:3" x14ac:dyDescent="0.25">
      <c r="A621" s="385"/>
      <c r="B621" s="161"/>
      <c r="C621" s="161"/>
    </row>
    <row r="622" spans="1:3" x14ac:dyDescent="0.25">
      <c r="A622" s="385"/>
      <c r="B622" s="161"/>
      <c r="C622" s="161"/>
    </row>
    <row r="623" spans="1:3" x14ac:dyDescent="0.25">
      <c r="A623" s="385"/>
      <c r="B623" s="161"/>
      <c r="C623" s="161"/>
    </row>
    <row r="624" spans="1:3" x14ac:dyDescent="0.25">
      <c r="A624" s="385"/>
      <c r="B624" s="161"/>
      <c r="C624" s="161"/>
    </row>
    <row r="625" spans="1:3" x14ac:dyDescent="0.25">
      <c r="A625" s="385"/>
      <c r="B625" s="161"/>
      <c r="C625" s="161"/>
    </row>
    <row r="626" spans="1:3" x14ac:dyDescent="0.25">
      <c r="A626" s="385"/>
      <c r="B626" s="161"/>
      <c r="C626" s="161"/>
    </row>
    <row r="627" spans="1:3" x14ac:dyDescent="0.25">
      <c r="A627" s="385"/>
      <c r="B627" s="161"/>
      <c r="C627" s="161"/>
    </row>
    <row r="628" spans="1:3" x14ac:dyDescent="0.25">
      <c r="A628" s="385"/>
      <c r="B628" s="161"/>
      <c r="C628" s="161"/>
    </row>
    <row r="629" spans="1:3" x14ac:dyDescent="0.25">
      <c r="A629" s="385"/>
      <c r="B629" s="161"/>
      <c r="C629" s="161"/>
    </row>
    <row r="630" spans="1:3" x14ac:dyDescent="0.25">
      <c r="A630" s="385"/>
      <c r="B630" s="161"/>
      <c r="C630" s="161"/>
    </row>
    <row r="631" spans="1:3" x14ac:dyDescent="0.25">
      <c r="A631" s="385"/>
      <c r="B631" s="161"/>
      <c r="C631" s="161"/>
    </row>
    <row r="632" spans="1:3" x14ac:dyDescent="0.25">
      <c r="A632" s="385"/>
      <c r="B632" s="161"/>
      <c r="C632" s="161"/>
    </row>
    <row r="633" spans="1:3" x14ac:dyDescent="0.25">
      <c r="A633" s="385"/>
      <c r="B633" s="161"/>
      <c r="C633" s="161"/>
    </row>
    <row r="634" spans="1:3" x14ac:dyDescent="0.25">
      <c r="A634" s="385"/>
      <c r="B634" s="161"/>
      <c r="C634" s="161"/>
    </row>
    <row r="635" spans="1:3" x14ac:dyDescent="0.25">
      <c r="A635" s="385"/>
      <c r="B635" s="161"/>
      <c r="C635" s="161"/>
    </row>
    <row r="636" spans="1:3" x14ac:dyDescent="0.25">
      <c r="A636" s="385"/>
      <c r="B636" s="161"/>
      <c r="C636" s="161"/>
    </row>
    <row r="637" spans="1:3" x14ac:dyDescent="0.25">
      <c r="A637" s="385"/>
      <c r="B637" s="161"/>
      <c r="C637" s="161"/>
    </row>
    <row r="638" spans="1:3" x14ac:dyDescent="0.25">
      <c r="A638" s="385"/>
      <c r="B638" s="161"/>
      <c r="C638" s="161"/>
    </row>
    <row r="639" spans="1:3" x14ac:dyDescent="0.25">
      <c r="A639" s="385"/>
      <c r="B639" s="161"/>
      <c r="C639" s="161"/>
    </row>
    <row r="640" spans="1:3" x14ac:dyDescent="0.25">
      <c r="A640" s="385"/>
      <c r="B640" s="161"/>
      <c r="C640" s="161"/>
    </row>
    <row r="641" spans="1:3" x14ac:dyDescent="0.25">
      <c r="A641" s="385"/>
      <c r="B641" s="161"/>
      <c r="C641" s="161"/>
    </row>
    <row r="642" spans="1:3" x14ac:dyDescent="0.25">
      <c r="A642" s="385"/>
      <c r="B642" s="161"/>
      <c r="C642" s="161"/>
    </row>
    <row r="643" spans="1:3" x14ac:dyDescent="0.25">
      <c r="A643" s="385"/>
      <c r="B643" s="161"/>
      <c r="C643" s="161"/>
    </row>
    <row r="644" spans="1:3" x14ac:dyDescent="0.25">
      <c r="A644" s="385"/>
      <c r="B644" s="161"/>
      <c r="C644" s="161"/>
    </row>
    <row r="645" spans="1:3" x14ac:dyDescent="0.25">
      <c r="A645" s="385"/>
      <c r="B645" s="161"/>
      <c r="C645" s="161"/>
    </row>
    <row r="646" spans="1:3" x14ac:dyDescent="0.25">
      <c r="A646" s="385"/>
      <c r="B646" s="161"/>
      <c r="C646" s="161"/>
    </row>
    <row r="647" spans="1:3" x14ac:dyDescent="0.25">
      <c r="A647" s="385"/>
      <c r="B647" s="161"/>
      <c r="C647" s="161"/>
    </row>
    <row r="648" spans="1:3" x14ac:dyDescent="0.25">
      <c r="A648" s="385"/>
      <c r="B648" s="161"/>
      <c r="C648" s="161"/>
    </row>
    <row r="649" spans="1:3" x14ac:dyDescent="0.25">
      <c r="A649" s="385"/>
      <c r="B649" s="161"/>
      <c r="C649" s="161"/>
    </row>
    <row r="650" spans="1:3" x14ac:dyDescent="0.25">
      <c r="A650" s="385"/>
      <c r="B650" s="161"/>
      <c r="C650" s="161"/>
    </row>
    <row r="651" spans="1:3" x14ac:dyDescent="0.25">
      <c r="A651" s="385"/>
      <c r="B651" s="161"/>
      <c r="C651" s="161"/>
    </row>
    <row r="652" spans="1:3" x14ac:dyDescent="0.25">
      <c r="A652" s="385"/>
      <c r="B652" s="161"/>
      <c r="C652" s="161"/>
    </row>
    <row r="653" spans="1:3" x14ac:dyDescent="0.25">
      <c r="A653" s="385"/>
      <c r="B653" s="161"/>
      <c r="C653" s="161"/>
    </row>
    <row r="654" spans="1:3" x14ac:dyDescent="0.25">
      <c r="A654" s="385"/>
      <c r="B654" s="161"/>
      <c r="C654" s="161"/>
    </row>
    <row r="655" spans="1:3" x14ac:dyDescent="0.25">
      <c r="A655" s="385"/>
      <c r="B655" s="161"/>
      <c r="C655" s="161"/>
    </row>
    <row r="656" spans="1:3" x14ac:dyDescent="0.25">
      <c r="A656" s="385"/>
      <c r="B656" s="161"/>
      <c r="C656" s="161"/>
    </row>
    <row r="657" spans="1:3" x14ac:dyDescent="0.25">
      <c r="A657" s="385"/>
      <c r="B657" s="161"/>
      <c r="C657" s="161"/>
    </row>
    <row r="658" spans="1:3" x14ac:dyDescent="0.25">
      <c r="A658" s="385"/>
      <c r="B658" s="161"/>
      <c r="C658" s="161"/>
    </row>
    <row r="659" spans="1:3" x14ac:dyDescent="0.25">
      <c r="A659" s="385"/>
      <c r="B659" s="161"/>
      <c r="C659" s="161"/>
    </row>
    <row r="660" spans="1:3" x14ac:dyDescent="0.25">
      <c r="A660" s="385"/>
      <c r="B660" s="161"/>
      <c r="C660" s="161"/>
    </row>
    <row r="661" spans="1:3" x14ac:dyDescent="0.25">
      <c r="A661" s="385"/>
      <c r="B661" s="161"/>
      <c r="C661" s="161"/>
    </row>
    <row r="662" spans="1:3" x14ac:dyDescent="0.25">
      <c r="A662" s="385"/>
      <c r="B662" s="161"/>
      <c r="C662" s="161"/>
    </row>
    <row r="663" spans="1:3" x14ac:dyDescent="0.25">
      <c r="A663" s="385"/>
      <c r="B663" s="161"/>
      <c r="C663" s="161"/>
    </row>
    <row r="664" spans="1:3" x14ac:dyDescent="0.25">
      <c r="A664" s="385"/>
      <c r="B664" s="161"/>
      <c r="C664" s="161"/>
    </row>
    <row r="665" spans="1:3" x14ac:dyDescent="0.25">
      <c r="A665" s="385"/>
      <c r="B665" s="161"/>
      <c r="C665" s="161"/>
    </row>
    <row r="666" spans="1:3" x14ac:dyDescent="0.25">
      <c r="A666" s="385"/>
      <c r="B666" s="161"/>
      <c r="C666" s="161"/>
    </row>
    <row r="667" spans="1:3" x14ac:dyDescent="0.25">
      <c r="A667" s="385"/>
      <c r="B667" s="161"/>
      <c r="C667" s="161"/>
    </row>
    <row r="668" spans="1:3" x14ac:dyDescent="0.25">
      <c r="A668" s="385"/>
      <c r="B668" s="161"/>
      <c r="C668" s="161"/>
    </row>
    <row r="669" spans="1:3" x14ac:dyDescent="0.25">
      <c r="A669" s="385"/>
      <c r="B669" s="161"/>
      <c r="C669" s="161"/>
    </row>
    <row r="670" spans="1:3" x14ac:dyDescent="0.25">
      <c r="A670" s="385"/>
      <c r="B670" s="161"/>
      <c r="C670" s="161"/>
    </row>
    <row r="671" spans="1:3" x14ac:dyDescent="0.25">
      <c r="A671" s="385"/>
      <c r="B671" s="161"/>
      <c r="C671" s="161"/>
    </row>
    <row r="672" spans="1:3" x14ac:dyDescent="0.25">
      <c r="A672" s="385"/>
      <c r="B672" s="161"/>
      <c r="C672" s="161"/>
    </row>
    <row r="673" spans="1:3" x14ac:dyDescent="0.25">
      <c r="A673" s="385"/>
      <c r="B673" s="161"/>
      <c r="C673" s="161"/>
    </row>
    <row r="674" spans="1:3" x14ac:dyDescent="0.25">
      <c r="A674" s="385"/>
      <c r="B674" s="161"/>
      <c r="C674" s="161"/>
    </row>
    <row r="675" spans="1:3" x14ac:dyDescent="0.25">
      <c r="A675" s="385"/>
      <c r="B675" s="161"/>
      <c r="C675" s="161"/>
    </row>
    <row r="676" spans="1:3" x14ac:dyDescent="0.25">
      <c r="A676" s="385"/>
      <c r="B676" s="161"/>
      <c r="C676" s="161"/>
    </row>
    <row r="677" spans="1:3" x14ac:dyDescent="0.25">
      <c r="A677" s="385"/>
      <c r="B677" s="161"/>
      <c r="C677" s="161"/>
    </row>
    <row r="678" spans="1:3" x14ac:dyDescent="0.25">
      <c r="A678" s="385"/>
      <c r="B678" s="161"/>
      <c r="C678" s="161"/>
    </row>
    <row r="679" spans="1:3" x14ac:dyDescent="0.25">
      <c r="A679" s="385"/>
      <c r="B679" s="161"/>
      <c r="C679" s="161"/>
    </row>
    <row r="680" spans="1:3" x14ac:dyDescent="0.25">
      <c r="A680" s="385"/>
      <c r="B680" s="161"/>
      <c r="C680" s="161"/>
    </row>
    <row r="681" spans="1:3" x14ac:dyDescent="0.25">
      <c r="A681" s="385"/>
      <c r="B681" s="161"/>
      <c r="C681" s="161"/>
    </row>
    <row r="682" spans="1:3" x14ac:dyDescent="0.25">
      <c r="A682" s="385"/>
      <c r="B682" s="161"/>
      <c r="C682" s="161"/>
    </row>
    <row r="683" spans="1:3" x14ac:dyDescent="0.25">
      <c r="A683" s="385"/>
      <c r="B683" s="161"/>
      <c r="C683" s="161"/>
    </row>
    <row r="684" spans="1:3" x14ac:dyDescent="0.25">
      <c r="A684" s="385"/>
      <c r="B684" s="161"/>
      <c r="C684" s="161"/>
    </row>
    <row r="685" spans="1:3" x14ac:dyDescent="0.25">
      <c r="A685" s="385"/>
      <c r="B685" s="161"/>
      <c r="C685" s="161"/>
    </row>
    <row r="686" spans="1:3" x14ac:dyDescent="0.25">
      <c r="A686" s="385"/>
      <c r="B686" s="161"/>
      <c r="C686" s="161"/>
    </row>
    <row r="687" spans="1:3" x14ac:dyDescent="0.25">
      <c r="A687" s="385"/>
      <c r="B687" s="161"/>
      <c r="C687" s="161"/>
    </row>
    <row r="688" spans="1:3" x14ac:dyDescent="0.25">
      <c r="A688" s="385"/>
      <c r="B688" s="161"/>
      <c r="C688" s="161"/>
    </row>
    <row r="689" spans="1:3" x14ac:dyDescent="0.25">
      <c r="A689" s="385"/>
      <c r="B689" s="161"/>
      <c r="C689" s="161"/>
    </row>
    <row r="690" spans="1:3" x14ac:dyDescent="0.25">
      <c r="A690" s="385"/>
      <c r="B690" s="161"/>
      <c r="C690" s="161"/>
    </row>
    <row r="691" spans="1:3" x14ac:dyDescent="0.25">
      <c r="A691" s="385"/>
      <c r="B691" s="161"/>
      <c r="C691" s="161"/>
    </row>
    <row r="692" spans="1:3" x14ac:dyDescent="0.25">
      <c r="A692" s="385"/>
      <c r="B692" s="161"/>
      <c r="C692" s="161"/>
    </row>
    <row r="693" spans="1:3" x14ac:dyDescent="0.25">
      <c r="A693" s="385"/>
      <c r="B693" s="161"/>
      <c r="C693" s="161"/>
    </row>
    <row r="694" spans="1:3" x14ac:dyDescent="0.25">
      <c r="A694" s="385"/>
      <c r="B694" s="161"/>
      <c r="C694" s="161"/>
    </row>
    <row r="695" spans="1:3" x14ac:dyDescent="0.25">
      <c r="A695" s="385"/>
      <c r="B695" s="161"/>
      <c r="C695" s="161"/>
    </row>
    <row r="696" spans="1:3" x14ac:dyDescent="0.25">
      <c r="A696" s="385"/>
      <c r="B696" s="161"/>
      <c r="C696" s="161"/>
    </row>
    <row r="697" spans="1:3" x14ac:dyDescent="0.25">
      <c r="A697" s="385"/>
      <c r="B697" s="161"/>
      <c r="C697" s="161"/>
    </row>
    <row r="698" spans="1:3" x14ac:dyDescent="0.25">
      <c r="A698" s="385"/>
      <c r="B698" s="161"/>
      <c r="C698" s="161"/>
    </row>
    <row r="699" spans="1:3" x14ac:dyDescent="0.25">
      <c r="A699" s="385"/>
      <c r="B699" s="161"/>
      <c r="C699" s="161"/>
    </row>
    <row r="700" spans="1:3" x14ac:dyDescent="0.25">
      <c r="A700" s="385"/>
      <c r="B700" s="161"/>
      <c r="C700" s="161"/>
    </row>
    <row r="701" spans="1:3" x14ac:dyDescent="0.25">
      <c r="A701" s="385"/>
      <c r="B701" s="161"/>
      <c r="C701" s="161"/>
    </row>
    <row r="702" spans="1:3" x14ac:dyDescent="0.25">
      <c r="A702" s="385"/>
      <c r="B702" s="161"/>
      <c r="C702" s="161"/>
    </row>
    <row r="703" spans="1:3" x14ac:dyDescent="0.25">
      <c r="A703" s="385"/>
      <c r="B703" s="161"/>
      <c r="C703" s="161"/>
    </row>
    <row r="704" spans="1:3" x14ac:dyDescent="0.25">
      <c r="A704" s="385"/>
      <c r="B704" s="161"/>
      <c r="C704" s="161"/>
    </row>
    <row r="705" spans="1:3" x14ac:dyDescent="0.25">
      <c r="A705" s="385"/>
      <c r="B705" s="161"/>
      <c r="C705" s="161"/>
    </row>
    <row r="706" spans="1:3" x14ac:dyDescent="0.25">
      <c r="A706" s="385"/>
      <c r="B706" s="161"/>
      <c r="C706" s="161"/>
    </row>
    <row r="707" spans="1:3" x14ac:dyDescent="0.25">
      <c r="A707" s="385"/>
      <c r="B707" s="161"/>
      <c r="C707" s="161"/>
    </row>
    <row r="708" spans="1:3" x14ac:dyDescent="0.25">
      <c r="A708" s="385"/>
      <c r="B708" s="161"/>
      <c r="C708" s="161"/>
    </row>
    <row r="709" spans="1:3" x14ac:dyDescent="0.25">
      <c r="A709" s="385"/>
      <c r="B709" s="161"/>
      <c r="C709" s="161"/>
    </row>
    <row r="710" spans="1:3" x14ac:dyDescent="0.25">
      <c r="A710" s="385"/>
      <c r="B710" s="161"/>
      <c r="C710" s="161"/>
    </row>
    <row r="711" spans="1:3" x14ac:dyDescent="0.25">
      <c r="A711" s="385"/>
      <c r="B711" s="161"/>
      <c r="C711" s="161"/>
    </row>
    <row r="712" spans="1:3" x14ac:dyDescent="0.25">
      <c r="A712" s="385"/>
      <c r="B712" s="161"/>
      <c r="C712" s="161"/>
    </row>
    <row r="713" spans="1:3" x14ac:dyDescent="0.25">
      <c r="A713" s="385"/>
      <c r="B713" s="161"/>
      <c r="C713" s="161"/>
    </row>
    <row r="714" spans="1:3" x14ac:dyDescent="0.25">
      <c r="A714" s="385"/>
      <c r="B714" s="161"/>
      <c r="C714" s="161"/>
    </row>
    <row r="715" spans="1:3" x14ac:dyDescent="0.25">
      <c r="A715" s="385"/>
      <c r="B715" s="161"/>
      <c r="C715" s="161"/>
    </row>
    <row r="716" spans="1:3" x14ac:dyDescent="0.25">
      <c r="A716" s="385"/>
      <c r="B716" s="161"/>
      <c r="C716" s="161"/>
    </row>
    <row r="717" spans="1:3" x14ac:dyDescent="0.25">
      <c r="A717" s="385"/>
      <c r="B717" s="161"/>
      <c r="C717" s="161"/>
    </row>
    <row r="718" spans="1:3" x14ac:dyDescent="0.25">
      <c r="A718" s="385"/>
      <c r="B718" s="161"/>
      <c r="C718" s="161"/>
    </row>
    <row r="719" spans="1:3" x14ac:dyDescent="0.25">
      <c r="A719" s="385"/>
      <c r="B719" s="161"/>
      <c r="C719" s="161"/>
    </row>
    <row r="720" spans="1:3" x14ac:dyDescent="0.25">
      <c r="A720" s="385"/>
      <c r="B720" s="161"/>
      <c r="C720" s="161"/>
    </row>
    <row r="721" spans="1:3" x14ac:dyDescent="0.25">
      <c r="A721" s="385"/>
      <c r="B721" s="161"/>
      <c r="C721" s="161"/>
    </row>
    <row r="722" spans="1:3" x14ac:dyDescent="0.25">
      <c r="A722" s="385"/>
      <c r="B722" s="161"/>
      <c r="C722" s="161"/>
    </row>
    <row r="723" spans="1:3" x14ac:dyDescent="0.25">
      <c r="A723" s="385"/>
      <c r="B723" s="161"/>
      <c r="C723" s="161"/>
    </row>
    <row r="724" spans="1:3" x14ac:dyDescent="0.25">
      <c r="A724" s="385"/>
      <c r="B724" s="161"/>
      <c r="C724" s="161"/>
    </row>
    <row r="725" spans="1:3" x14ac:dyDescent="0.25">
      <c r="A725" s="385"/>
      <c r="B725" s="161"/>
      <c r="C725" s="161"/>
    </row>
    <row r="726" spans="1:3" x14ac:dyDescent="0.25">
      <c r="A726" s="385"/>
      <c r="B726" s="161"/>
      <c r="C726" s="161"/>
    </row>
    <row r="727" spans="1:3" x14ac:dyDescent="0.25">
      <c r="A727" s="385"/>
      <c r="B727" s="161"/>
      <c r="C727" s="161"/>
    </row>
    <row r="728" spans="1:3" x14ac:dyDescent="0.25">
      <c r="A728" s="385"/>
      <c r="B728" s="161"/>
      <c r="C728" s="161"/>
    </row>
    <row r="729" spans="1:3" x14ac:dyDescent="0.25">
      <c r="A729" s="385"/>
      <c r="B729" s="161"/>
      <c r="C729" s="161"/>
    </row>
    <row r="730" spans="1:3" x14ac:dyDescent="0.25">
      <c r="A730" s="385"/>
      <c r="B730" s="161"/>
      <c r="C730" s="161"/>
    </row>
    <row r="731" spans="1:3" x14ac:dyDescent="0.25">
      <c r="A731" s="385"/>
      <c r="B731" s="161"/>
      <c r="C731" s="161"/>
    </row>
    <row r="732" spans="1:3" x14ac:dyDescent="0.25">
      <c r="A732" s="385"/>
      <c r="B732" s="161"/>
      <c r="C732" s="161"/>
    </row>
    <row r="733" spans="1:3" x14ac:dyDescent="0.25">
      <c r="A733" s="385"/>
      <c r="B733" s="161"/>
      <c r="C733" s="161"/>
    </row>
    <row r="734" spans="1:3" x14ac:dyDescent="0.25">
      <c r="A734" s="385"/>
      <c r="B734" s="161"/>
      <c r="C734" s="161"/>
    </row>
    <row r="735" spans="1:3" x14ac:dyDescent="0.25">
      <c r="A735" s="385"/>
      <c r="B735" s="161"/>
      <c r="C735" s="161"/>
    </row>
    <row r="736" spans="1:3" x14ac:dyDescent="0.25">
      <c r="A736" s="385"/>
      <c r="B736" s="161"/>
      <c r="C736" s="161"/>
    </row>
    <row r="737" spans="1:3" x14ac:dyDescent="0.25">
      <c r="A737" s="385"/>
      <c r="B737" s="161"/>
      <c r="C737" s="161"/>
    </row>
    <row r="738" spans="1:3" x14ac:dyDescent="0.25">
      <c r="A738" s="385"/>
      <c r="B738" s="161"/>
      <c r="C738" s="161"/>
    </row>
    <row r="739" spans="1:3" x14ac:dyDescent="0.25">
      <c r="A739" s="385"/>
      <c r="B739" s="161"/>
      <c r="C739" s="161"/>
    </row>
    <row r="740" spans="1:3" x14ac:dyDescent="0.25">
      <c r="A740" s="385"/>
      <c r="B740" s="161"/>
      <c r="C740" s="161"/>
    </row>
    <row r="741" spans="1:3" x14ac:dyDescent="0.25">
      <c r="A741" s="385"/>
      <c r="B741" s="161"/>
      <c r="C741" s="161"/>
    </row>
    <row r="742" spans="1:3" x14ac:dyDescent="0.25">
      <c r="A742" s="385"/>
      <c r="B742" s="161"/>
      <c r="C742" s="161"/>
    </row>
    <row r="743" spans="1:3" x14ac:dyDescent="0.25">
      <c r="A743" s="385"/>
      <c r="B743" s="161"/>
      <c r="C743" s="161"/>
    </row>
    <row r="744" spans="1:3" x14ac:dyDescent="0.25">
      <c r="A744" s="385"/>
      <c r="B744" s="161"/>
      <c r="C744" s="161"/>
    </row>
    <row r="745" spans="1:3" x14ac:dyDescent="0.25">
      <c r="A745" s="385"/>
      <c r="B745" s="161"/>
      <c r="C745" s="161"/>
    </row>
    <row r="746" spans="1:3" x14ac:dyDescent="0.25">
      <c r="A746" s="385"/>
      <c r="B746" s="161"/>
      <c r="C746" s="161"/>
    </row>
    <row r="747" spans="1:3" x14ac:dyDescent="0.25">
      <c r="A747" s="385"/>
      <c r="B747" s="161"/>
      <c r="C747" s="161"/>
    </row>
    <row r="748" spans="1:3" x14ac:dyDescent="0.25">
      <c r="A748" s="385"/>
      <c r="B748" s="161"/>
      <c r="C748" s="161"/>
    </row>
    <row r="749" spans="1:3" x14ac:dyDescent="0.25">
      <c r="A749" s="385"/>
      <c r="B749" s="161"/>
      <c r="C749" s="161"/>
    </row>
    <row r="750" spans="1:3" x14ac:dyDescent="0.25">
      <c r="A750" s="385"/>
      <c r="B750" s="161"/>
      <c r="C750" s="161"/>
    </row>
    <row r="751" spans="1:3" x14ac:dyDescent="0.25">
      <c r="A751" s="385"/>
      <c r="B751" s="161"/>
      <c r="C751" s="161"/>
    </row>
    <row r="752" spans="1:3" x14ac:dyDescent="0.25">
      <c r="A752" s="385"/>
      <c r="B752" s="161"/>
      <c r="C752" s="161"/>
    </row>
    <row r="753" spans="1:3" x14ac:dyDescent="0.25">
      <c r="A753" s="385"/>
      <c r="B753" s="161"/>
      <c r="C753" s="161"/>
    </row>
    <row r="754" spans="1:3" x14ac:dyDescent="0.25">
      <c r="A754" s="385"/>
      <c r="B754" s="161"/>
      <c r="C754" s="161"/>
    </row>
    <row r="755" spans="1:3" x14ac:dyDescent="0.25">
      <c r="A755" s="385"/>
      <c r="B755" s="161"/>
      <c r="C755" s="161"/>
    </row>
    <row r="756" spans="1:3" x14ac:dyDescent="0.25">
      <c r="A756" s="385"/>
      <c r="B756" s="161"/>
      <c r="C756" s="161"/>
    </row>
    <row r="757" spans="1:3" x14ac:dyDescent="0.25">
      <c r="A757" s="385"/>
      <c r="B757" s="161"/>
      <c r="C757" s="161"/>
    </row>
    <row r="758" spans="1:3" x14ac:dyDescent="0.25">
      <c r="A758" s="385"/>
      <c r="B758" s="161"/>
      <c r="C758" s="161"/>
    </row>
    <row r="759" spans="1:3" x14ac:dyDescent="0.25">
      <c r="A759" s="385"/>
      <c r="B759" s="161"/>
      <c r="C759" s="161"/>
    </row>
    <row r="760" spans="1:3" x14ac:dyDescent="0.25">
      <c r="A760" s="385"/>
      <c r="B760" s="161"/>
      <c r="C760" s="161"/>
    </row>
    <row r="761" spans="1:3" x14ac:dyDescent="0.25">
      <c r="A761" s="385"/>
      <c r="B761" s="161"/>
      <c r="C761" s="161"/>
    </row>
    <row r="762" spans="1:3" x14ac:dyDescent="0.25">
      <c r="A762" s="385"/>
      <c r="B762" s="161"/>
      <c r="C762" s="161"/>
    </row>
    <row r="763" spans="1:3" x14ac:dyDescent="0.25">
      <c r="A763" s="385"/>
      <c r="B763" s="161"/>
      <c r="C763" s="161"/>
    </row>
    <row r="764" spans="1:3" x14ac:dyDescent="0.25">
      <c r="A764" s="385"/>
      <c r="B764" s="161"/>
      <c r="C764" s="161"/>
    </row>
    <row r="765" spans="1:3" x14ac:dyDescent="0.25">
      <c r="A765" s="385"/>
      <c r="B765" s="161"/>
      <c r="C765" s="161"/>
    </row>
    <row r="766" spans="1:3" x14ac:dyDescent="0.25">
      <c r="A766" s="385"/>
      <c r="B766" s="161"/>
      <c r="C766" s="161"/>
    </row>
    <row r="767" spans="1:3" x14ac:dyDescent="0.25">
      <c r="A767" s="385"/>
      <c r="B767" s="161"/>
      <c r="C767" s="161"/>
    </row>
    <row r="768" spans="1:3" x14ac:dyDescent="0.25">
      <c r="A768" s="385"/>
      <c r="B768" s="161"/>
      <c r="C768" s="161"/>
    </row>
    <row r="769" spans="1:3" x14ac:dyDescent="0.25">
      <c r="A769" s="385"/>
      <c r="B769" s="161"/>
      <c r="C769" s="161"/>
    </row>
    <row r="770" spans="1:3" x14ac:dyDescent="0.25">
      <c r="A770" s="385"/>
      <c r="B770" s="161"/>
      <c r="C770" s="161"/>
    </row>
    <row r="771" spans="1:3" x14ac:dyDescent="0.25">
      <c r="A771" s="385"/>
      <c r="B771" s="161"/>
      <c r="C771" s="161"/>
    </row>
    <row r="772" spans="1:3" x14ac:dyDescent="0.25">
      <c r="A772" s="385"/>
      <c r="B772" s="161"/>
      <c r="C772" s="161"/>
    </row>
    <row r="773" spans="1:3" x14ac:dyDescent="0.25">
      <c r="A773" s="385"/>
      <c r="B773" s="161"/>
      <c r="C773" s="161"/>
    </row>
    <row r="774" spans="1:3" x14ac:dyDescent="0.25">
      <c r="A774" s="385"/>
      <c r="B774" s="161"/>
      <c r="C774" s="161"/>
    </row>
    <row r="775" spans="1:3" x14ac:dyDescent="0.25">
      <c r="A775" s="385"/>
      <c r="B775" s="161"/>
      <c r="C775" s="161"/>
    </row>
    <row r="776" spans="1:3" x14ac:dyDescent="0.25">
      <c r="A776" s="385"/>
      <c r="B776" s="161"/>
      <c r="C776" s="161"/>
    </row>
    <row r="777" spans="1:3" x14ac:dyDescent="0.25">
      <c r="A777" s="385"/>
      <c r="B777" s="161"/>
      <c r="C777" s="161"/>
    </row>
    <row r="778" spans="1:3" x14ac:dyDescent="0.25">
      <c r="A778" s="385"/>
      <c r="B778" s="161"/>
      <c r="C778" s="161"/>
    </row>
    <row r="779" spans="1:3" x14ac:dyDescent="0.25">
      <c r="A779" s="385"/>
      <c r="B779" s="161"/>
      <c r="C779" s="161"/>
    </row>
    <row r="780" spans="1:3" x14ac:dyDescent="0.25">
      <c r="A780" s="385"/>
      <c r="B780" s="161"/>
      <c r="C780" s="161"/>
    </row>
    <row r="781" spans="1:3" x14ac:dyDescent="0.25">
      <c r="A781" s="385"/>
      <c r="B781" s="161"/>
      <c r="C781" s="161"/>
    </row>
    <row r="782" spans="1:3" x14ac:dyDescent="0.25">
      <c r="A782" s="385"/>
      <c r="B782" s="161"/>
      <c r="C782" s="161"/>
    </row>
    <row r="783" spans="1:3" x14ac:dyDescent="0.25">
      <c r="A783" s="385"/>
      <c r="B783" s="161"/>
      <c r="C783" s="161"/>
    </row>
    <row r="784" spans="1:3" x14ac:dyDescent="0.25">
      <c r="A784" s="385"/>
      <c r="B784" s="161"/>
      <c r="C784" s="161"/>
    </row>
    <row r="785" spans="1:3" x14ac:dyDescent="0.25">
      <c r="A785" s="385"/>
      <c r="B785" s="161"/>
      <c r="C785" s="161"/>
    </row>
    <row r="786" spans="1:3" x14ac:dyDescent="0.25">
      <c r="A786" s="385"/>
      <c r="B786" s="161"/>
      <c r="C786" s="161"/>
    </row>
    <row r="787" spans="1:3" x14ac:dyDescent="0.25">
      <c r="A787" s="385"/>
      <c r="B787" s="161"/>
      <c r="C787" s="161"/>
    </row>
    <row r="788" spans="1:3" x14ac:dyDescent="0.25">
      <c r="A788" s="385"/>
      <c r="B788" s="161"/>
      <c r="C788" s="161"/>
    </row>
    <row r="789" spans="1:3" x14ac:dyDescent="0.25">
      <c r="A789" s="385"/>
      <c r="B789" s="161"/>
      <c r="C789" s="161"/>
    </row>
    <row r="790" spans="1:3" x14ac:dyDescent="0.25">
      <c r="A790" s="385"/>
      <c r="B790" s="161"/>
      <c r="C790" s="161"/>
    </row>
    <row r="791" spans="1:3" x14ac:dyDescent="0.25">
      <c r="A791" s="385"/>
      <c r="B791" s="161"/>
      <c r="C791" s="161"/>
    </row>
    <row r="792" spans="1:3" x14ac:dyDescent="0.25">
      <c r="A792" s="385"/>
      <c r="B792" s="161"/>
      <c r="C792" s="161"/>
    </row>
    <row r="793" spans="1:3" x14ac:dyDescent="0.25">
      <c r="A793" s="385"/>
      <c r="B793" s="161"/>
      <c r="C793" s="161"/>
    </row>
    <row r="794" spans="1:3" x14ac:dyDescent="0.25">
      <c r="A794" s="385"/>
      <c r="B794" s="161"/>
      <c r="C794" s="161"/>
    </row>
    <row r="795" spans="1:3" x14ac:dyDescent="0.25">
      <c r="A795" s="385"/>
      <c r="B795" s="161"/>
      <c r="C795" s="161"/>
    </row>
    <row r="796" spans="1:3" x14ac:dyDescent="0.25">
      <c r="A796" s="385"/>
      <c r="B796" s="161"/>
      <c r="C796" s="161"/>
    </row>
    <row r="797" spans="1:3" x14ac:dyDescent="0.25">
      <c r="A797" s="385"/>
      <c r="B797" s="161"/>
      <c r="C797" s="161"/>
    </row>
    <row r="798" spans="1:3" x14ac:dyDescent="0.25">
      <c r="A798" s="385"/>
      <c r="B798" s="161"/>
      <c r="C798" s="161"/>
    </row>
    <row r="799" spans="1:3" x14ac:dyDescent="0.25">
      <c r="A799" s="385"/>
      <c r="B799" s="161"/>
      <c r="C799" s="161"/>
    </row>
    <row r="800" spans="1:3" x14ac:dyDescent="0.25">
      <c r="A800" s="385"/>
      <c r="B800" s="161"/>
      <c r="C800" s="161"/>
    </row>
    <row r="801" spans="1:3" x14ac:dyDescent="0.25">
      <c r="A801" s="385"/>
      <c r="B801" s="161"/>
      <c r="C801" s="161"/>
    </row>
    <row r="802" spans="1:3" x14ac:dyDescent="0.25">
      <c r="A802" s="385"/>
      <c r="B802" s="161"/>
      <c r="C802" s="161"/>
    </row>
    <row r="803" spans="1:3" x14ac:dyDescent="0.25">
      <c r="A803" s="385"/>
      <c r="B803" s="161"/>
      <c r="C803" s="161"/>
    </row>
    <row r="804" spans="1:3" x14ac:dyDescent="0.25">
      <c r="A804" s="385"/>
      <c r="B804" s="161"/>
      <c r="C804" s="161"/>
    </row>
    <row r="805" spans="1:3" x14ac:dyDescent="0.25">
      <c r="A805" s="385"/>
      <c r="B805" s="161"/>
      <c r="C805" s="161"/>
    </row>
    <row r="806" spans="1:3" x14ac:dyDescent="0.25">
      <c r="A806" s="385"/>
      <c r="B806" s="161"/>
      <c r="C806" s="161"/>
    </row>
    <row r="807" spans="1:3" x14ac:dyDescent="0.25">
      <c r="A807" s="385"/>
      <c r="B807" s="161"/>
      <c r="C807" s="161"/>
    </row>
    <row r="808" spans="1:3" x14ac:dyDescent="0.25">
      <c r="A808" s="385"/>
      <c r="B808" s="161"/>
      <c r="C808" s="161"/>
    </row>
    <row r="809" spans="1:3" x14ac:dyDescent="0.25">
      <c r="A809" s="385"/>
      <c r="B809" s="161"/>
      <c r="C809" s="161"/>
    </row>
    <row r="810" spans="1:3" x14ac:dyDescent="0.25">
      <c r="A810" s="385"/>
      <c r="B810" s="161"/>
      <c r="C810" s="161"/>
    </row>
    <row r="811" spans="1:3" x14ac:dyDescent="0.25">
      <c r="A811" s="385"/>
      <c r="B811" s="161"/>
      <c r="C811" s="161"/>
    </row>
    <row r="812" spans="1:3" x14ac:dyDescent="0.25">
      <c r="A812" s="385"/>
      <c r="B812" s="161"/>
      <c r="C812" s="161"/>
    </row>
    <row r="813" spans="1:3" x14ac:dyDescent="0.25">
      <c r="A813" s="385"/>
      <c r="B813" s="161"/>
      <c r="C813" s="161"/>
    </row>
    <row r="814" spans="1:3" x14ac:dyDescent="0.25">
      <c r="A814" s="385"/>
      <c r="B814" s="161"/>
      <c r="C814" s="161"/>
    </row>
    <row r="815" spans="1:3" x14ac:dyDescent="0.25">
      <c r="A815" s="385"/>
      <c r="B815" s="161"/>
      <c r="C815" s="161"/>
    </row>
    <row r="816" spans="1:3" x14ac:dyDescent="0.25">
      <c r="A816" s="385"/>
      <c r="B816" s="161"/>
      <c r="C816" s="161"/>
    </row>
    <row r="817" spans="1:3" x14ac:dyDescent="0.25">
      <c r="A817" s="385"/>
      <c r="B817" s="161"/>
      <c r="C817" s="161"/>
    </row>
    <row r="818" spans="1:3" x14ac:dyDescent="0.25">
      <c r="A818" s="385"/>
      <c r="B818" s="161"/>
      <c r="C818" s="161"/>
    </row>
    <row r="819" spans="1:3" x14ac:dyDescent="0.25">
      <c r="A819" s="385"/>
      <c r="B819" s="161"/>
      <c r="C819" s="161"/>
    </row>
    <row r="820" spans="1:3" x14ac:dyDescent="0.25">
      <c r="A820" s="385"/>
      <c r="B820" s="161"/>
      <c r="C820" s="161"/>
    </row>
    <row r="821" spans="1:3" x14ac:dyDescent="0.25">
      <c r="A821" s="385"/>
      <c r="B821" s="161"/>
      <c r="C821" s="161"/>
    </row>
    <row r="822" spans="1:3" x14ac:dyDescent="0.25">
      <c r="A822" s="385"/>
      <c r="B822" s="161"/>
      <c r="C822" s="161"/>
    </row>
    <row r="823" spans="1:3" x14ac:dyDescent="0.25">
      <c r="A823" s="385"/>
      <c r="B823" s="161"/>
      <c r="C823" s="161"/>
    </row>
    <row r="824" spans="1:3" x14ac:dyDescent="0.25">
      <c r="A824" s="385"/>
      <c r="B824" s="161"/>
      <c r="C824" s="161"/>
    </row>
    <row r="825" spans="1:3" x14ac:dyDescent="0.25">
      <c r="A825" s="385"/>
      <c r="B825" s="161"/>
      <c r="C825" s="161"/>
    </row>
    <row r="826" spans="1:3" x14ac:dyDescent="0.25">
      <c r="A826" s="385"/>
      <c r="B826" s="161"/>
      <c r="C826" s="161"/>
    </row>
    <row r="827" spans="1:3" x14ac:dyDescent="0.25">
      <c r="A827" s="385"/>
      <c r="B827" s="161"/>
      <c r="C827" s="161"/>
    </row>
    <row r="828" spans="1:3" x14ac:dyDescent="0.25">
      <c r="A828" s="385"/>
      <c r="B828" s="161"/>
      <c r="C828" s="161"/>
    </row>
    <row r="829" spans="1:3" x14ac:dyDescent="0.25">
      <c r="A829" s="385"/>
      <c r="B829" s="161"/>
      <c r="C829" s="161"/>
    </row>
    <row r="830" spans="1:3" x14ac:dyDescent="0.25">
      <c r="A830" s="385"/>
      <c r="B830" s="161"/>
      <c r="C830" s="161"/>
    </row>
    <row r="831" spans="1:3" x14ac:dyDescent="0.25">
      <c r="A831" s="385"/>
      <c r="B831" s="161"/>
      <c r="C831" s="161"/>
    </row>
    <row r="832" spans="1:3" x14ac:dyDescent="0.25">
      <c r="A832" s="385"/>
      <c r="B832" s="161"/>
      <c r="C832" s="161"/>
    </row>
    <row r="833" spans="1:3" x14ac:dyDescent="0.25">
      <c r="A833" s="385"/>
      <c r="B833" s="161"/>
      <c r="C833" s="161"/>
    </row>
    <row r="834" spans="1:3" x14ac:dyDescent="0.25">
      <c r="A834" s="385"/>
      <c r="B834" s="161"/>
      <c r="C834" s="161"/>
    </row>
    <row r="835" spans="1:3" x14ac:dyDescent="0.25">
      <c r="A835" s="385"/>
      <c r="B835" s="161"/>
      <c r="C835" s="161"/>
    </row>
    <row r="836" spans="1:3" x14ac:dyDescent="0.25">
      <c r="A836" s="385"/>
      <c r="B836" s="161"/>
      <c r="C836" s="161"/>
    </row>
    <row r="837" spans="1:3" x14ac:dyDescent="0.25">
      <c r="A837" s="385"/>
      <c r="B837" s="161"/>
      <c r="C837" s="161"/>
    </row>
    <row r="838" spans="1:3" x14ac:dyDescent="0.25">
      <c r="A838" s="385"/>
      <c r="B838" s="161"/>
      <c r="C838" s="161"/>
    </row>
    <row r="839" spans="1:3" x14ac:dyDescent="0.25">
      <c r="A839" s="385"/>
      <c r="B839" s="161"/>
      <c r="C839" s="161"/>
    </row>
    <row r="840" spans="1:3" x14ac:dyDescent="0.25">
      <c r="A840" s="385"/>
      <c r="B840" s="161"/>
      <c r="C840" s="161"/>
    </row>
    <row r="841" spans="1:3" x14ac:dyDescent="0.25">
      <c r="A841" s="385"/>
      <c r="B841" s="161"/>
      <c r="C841" s="161"/>
    </row>
    <row r="842" spans="1:3" x14ac:dyDescent="0.25">
      <c r="A842" s="385"/>
      <c r="B842" s="161"/>
      <c r="C842" s="161"/>
    </row>
    <row r="843" spans="1:3" x14ac:dyDescent="0.25">
      <c r="A843" s="385"/>
      <c r="B843" s="161"/>
      <c r="C843" s="161"/>
    </row>
    <row r="844" spans="1:3" x14ac:dyDescent="0.25">
      <c r="A844" s="385"/>
      <c r="B844" s="161"/>
      <c r="C844" s="161"/>
    </row>
    <row r="845" spans="1:3" x14ac:dyDescent="0.25">
      <c r="A845" s="385"/>
      <c r="B845" s="161"/>
      <c r="C845" s="161"/>
    </row>
    <row r="846" spans="1:3" x14ac:dyDescent="0.25">
      <c r="A846" s="385"/>
      <c r="B846" s="161"/>
      <c r="C846" s="161"/>
    </row>
    <row r="847" spans="1:3" x14ac:dyDescent="0.25">
      <c r="A847" s="385"/>
      <c r="B847" s="161"/>
      <c r="C847" s="161"/>
    </row>
    <row r="848" spans="1:3" x14ac:dyDescent="0.25">
      <c r="A848" s="385"/>
      <c r="B848" s="161"/>
      <c r="C848" s="161"/>
    </row>
    <row r="849" spans="1:3" x14ac:dyDescent="0.25">
      <c r="A849" s="385"/>
      <c r="B849" s="161"/>
      <c r="C849" s="161"/>
    </row>
    <row r="850" spans="1:3" x14ac:dyDescent="0.25">
      <c r="A850" s="385"/>
      <c r="B850" s="161"/>
      <c r="C850" s="161"/>
    </row>
    <row r="851" spans="1:3" x14ac:dyDescent="0.25">
      <c r="A851" s="385"/>
      <c r="B851" s="161"/>
      <c r="C851" s="161"/>
    </row>
    <row r="852" spans="1:3" x14ac:dyDescent="0.25">
      <c r="A852" s="385"/>
      <c r="B852" s="161"/>
      <c r="C852" s="161"/>
    </row>
    <row r="853" spans="1:3" x14ac:dyDescent="0.25">
      <c r="A853" s="385"/>
      <c r="B853" s="161"/>
      <c r="C853" s="161"/>
    </row>
    <row r="854" spans="1:3" x14ac:dyDescent="0.25">
      <c r="A854" s="385"/>
      <c r="B854" s="161"/>
      <c r="C854" s="161"/>
    </row>
    <row r="855" spans="1:3" x14ac:dyDescent="0.25">
      <c r="A855" s="385"/>
      <c r="B855" s="161"/>
      <c r="C855" s="161"/>
    </row>
    <row r="856" spans="1:3" x14ac:dyDescent="0.25">
      <c r="A856" s="385"/>
      <c r="B856" s="161"/>
      <c r="C856" s="161"/>
    </row>
    <row r="857" spans="1:3" x14ac:dyDescent="0.25">
      <c r="A857" s="385"/>
      <c r="B857" s="161"/>
      <c r="C857" s="161"/>
    </row>
    <row r="858" spans="1:3" x14ac:dyDescent="0.25">
      <c r="A858" s="385"/>
      <c r="B858" s="161"/>
      <c r="C858" s="161"/>
    </row>
    <row r="859" spans="1:3" x14ac:dyDescent="0.25">
      <c r="A859" s="385"/>
      <c r="B859" s="161"/>
      <c r="C859" s="161"/>
    </row>
    <row r="860" spans="1:3" x14ac:dyDescent="0.25">
      <c r="A860" s="385"/>
      <c r="B860" s="161"/>
      <c r="C860" s="161"/>
    </row>
    <row r="861" spans="1:3" x14ac:dyDescent="0.25">
      <c r="A861" s="385"/>
      <c r="B861" s="161"/>
      <c r="C861" s="161"/>
    </row>
    <row r="862" spans="1:3" x14ac:dyDescent="0.25">
      <c r="A862" s="385"/>
      <c r="B862" s="161"/>
      <c r="C862" s="161"/>
    </row>
    <row r="863" spans="1:3" x14ac:dyDescent="0.25">
      <c r="A863" s="385"/>
      <c r="B863" s="161"/>
      <c r="C863" s="161"/>
    </row>
    <row r="864" spans="1:3" x14ac:dyDescent="0.25">
      <c r="A864" s="385"/>
      <c r="B864" s="161"/>
      <c r="C864" s="161"/>
    </row>
    <row r="865" spans="1:3" x14ac:dyDescent="0.25">
      <c r="A865" s="385"/>
      <c r="B865" s="161"/>
      <c r="C865" s="161"/>
    </row>
    <row r="866" spans="1:3" x14ac:dyDescent="0.25">
      <c r="A866" s="385"/>
      <c r="B866" s="161"/>
      <c r="C866" s="161"/>
    </row>
    <row r="867" spans="1:3" x14ac:dyDescent="0.25">
      <c r="A867" s="385"/>
      <c r="B867" s="161"/>
      <c r="C867" s="161"/>
    </row>
    <row r="868" spans="1:3" x14ac:dyDescent="0.25">
      <c r="A868" s="385"/>
      <c r="B868" s="161"/>
      <c r="C868" s="161"/>
    </row>
    <row r="869" spans="1:3" x14ac:dyDescent="0.25">
      <c r="A869" s="385"/>
      <c r="B869" s="161"/>
      <c r="C869" s="161"/>
    </row>
    <row r="870" spans="1:3" x14ac:dyDescent="0.25">
      <c r="A870" s="385"/>
      <c r="B870" s="161"/>
      <c r="C870" s="161"/>
    </row>
    <row r="871" spans="1:3" x14ac:dyDescent="0.25">
      <c r="A871" s="385"/>
      <c r="B871" s="161"/>
      <c r="C871" s="161"/>
    </row>
    <row r="872" spans="1:3" x14ac:dyDescent="0.25">
      <c r="A872" s="385"/>
      <c r="B872" s="161"/>
      <c r="C872" s="161"/>
    </row>
    <row r="873" spans="1:3" x14ac:dyDescent="0.25">
      <c r="A873" s="385"/>
      <c r="B873" s="161"/>
      <c r="C873" s="161"/>
    </row>
    <row r="874" spans="1:3" x14ac:dyDescent="0.25">
      <c r="A874" s="385"/>
      <c r="B874" s="161"/>
      <c r="C874" s="161"/>
    </row>
    <row r="875" spans="1:3" x14ac:dyDescent="0.25">
      <c r="A875" s="385"/>
      <c r="B875" s="161"/>
      <c r="C875" s="161"/>
    </row>
    <row r="876" spans="1:3" x14ac:dyDescent="0.25">
      <c r="A876" s="385"/>
      <c r="B876" s="161"/>
      <c r="C876" s="161"/>
    </row>
    <row r="877" spans="1:3" x14ac:dyDescent="0.25">
      <c r="A877" s="385"/>
      <c r="B877" s="161"/>
      <c r="C877" s="161"/>
    </row>
    <row r="878" spans="1:3" x14ac:dyDescent="0.25">
      <c r="A878" s="385"/>
      <c r="B878" s="161"/>
      <c r="C878" s="161"/>
    </row>
    <row r="879" spans="1:3" x14ac:dyDescent="0.25">
      <c r="A879" s="385"/>
      <c r="B879" s="161"/>
      <c r="C879" s="161"/>
    </row>
    <row r="880" spans="1:3" x14ac:dyDescent="0.25">
      <c r="A880" s="385"/>
      <c r="B880" s="161"/>
      <c r="C880" s="161"/>
    </row>
    <row r="881" spans="1:3" x14ac:dyDescent="0.25">
      <c r="A881" s="385"/>
      <c r="B881" s="161"/>
      <c r="C881" s="161"/>
    </row>
    <row r="882" spans="1:3" x14ac:dyDescent="0.25">
      <c r="A882" s="385"/>
      <c r="B882" s="161"/>
      <c r="C882" s="161"/>
    </row>
    <row r="883" spans="1:3" x14ac:dyDescent="0.25">
      <c r="A883" s="385"/>
      <c r="B883" s="161"/>
      <c r="C883" s="161"/>
    </row>
    <row r="884" spans="1:3" x14ac:dyDescent="0.25">
      <c r="A884" s="385"/>
      <c r="B884" s="161"/>
      <c r="C884" s="161"/>
    </row>
    <row r="885" spans="1:3" x14ac:dyDescent="0.25">
      <c r="A885" s="385"/>
      <c r="B885" s="161"/>
      <c r="C885" s="161"/>
    </row>
    <row r="886" spans="1:3" x14ac:dyDescent="0.25">
      <c r="A886" s="385"/>
      <c r="B886" s="161"/>
      <c r="C886" s="161"/>
    </row>
    <row r="887" spans="1:3" x14ac:dyDescent="0.25">
      <c r="A887" s="385"/>
      <c r="B887" s="161"/>
      <c r="C887" s="161"/>
    </row>
    <row r="888" spans="1:3" x14ac:dyDescent="0.25">
      <c r="A888" s="385"/>
      <c r="B888" s="161"/>
      <c r="C888" s="161"/>
    </row>
    <row r="889" spans="1:3" x14ac:dyDescent="0.25">
      <c r="A889" s="385"/>
      <c r="B889" s="161"/>
      <c r="C889" s="161"/>
    </row>
    <row r="890" spans="1:3" x14ac:dyDescent="0.25">
      <c r="A890" s="385"/>
      <c r="B890" s="161"/>
      <c r="C890" s="161"/>
    </row>
    <row r="891" spans="1:3" x14ac:dyDescent="0.25">
      <c r="A891" s="385"/>
      <c r="B891" s="161"/>
      <c r="C891" s="161"/>
    </row>
    <row r="892" spans="1:3" x14ac:dyDescent="0.25">
      <c r="A892" s="385"/>
      <c r="B892" s="161"/>
      <c r="C892" s="161"/>
    </row>
    <row r="893" spans="1:3" x14ac:dyDescent="0.25">
      <c r="A893" s="385"/>
      <c r="B893" s="161"/>
      <c r="C893" s="161"/>
    </row>
    <row r="894" spans="1:3" x14ac:dyDescent="0.25">
      <c r="A894" s="385"/>
      <c r="B894" s="161"/>
      <c r="C894" s="161"/>
    </row>
    <row r="895" spans="1:3" x14ac:dyDescent="0.25">
      <c r="A895" s="385"/>
      <c r="B895" s="161"/>
      <c r="C895" s="161"/>
    </row>
    <row r="896" spans="1:3" x14ac:dyDescent="0.25">
      <c r="A896" s="385"/>
      <c r="B896" s="161"/>
      <c r="C896" s="161"/>
    </row>
    <row r="897" spans="1:3" x14ac:dyDescent="0.25">
      <c r="A897" s="385"/>
      <c r="B897" s="161"/>
      <c r="C897" s="161"/>
    </row>
    <row r="898" spans="1:3" x14ac:dyDescent="0.25">
      <c r="A898" s="385"/>
      <c r="B898" s="161"/>
      <c r="C898" s="161"/>
    </row>
    <row r="899" spans="1:3" x14ac:dyDescent="0.25">
      <c r="A899" s="385"/>
      <c r="B899" s="161"/>
      <c r="C899" s="161"/>
    </row>
    <row r="900" spans="1:3" x14ac:dyDescent="0.25">
      <c r="A900" s="385"/>
      <c r="B900" s="161"/>
      <c r="C900" s="161"/>
    </row>
    <row r="901" spans="1:3" x14ac:dyDescent="0.25">
      <c r="A901" s="385"/>
      <c r="B901" s="161"/>
      <c r="C901" s="161"/>
    </row>
    <row r="902" spans="1:3" x14ac:dyDescent="0.25">
      <c r="A902" s="385"/>
      <c r="B902" s="161"/>
      <c r="C902" s="161"/>
    </row>
    <row r="903" spans="1:3" x14ac:dyDescent="0.25">
      <c r="A903" s="385"/>
      <c r="B903" s="161"/>
      <c r="C903" s="161"/>
    </row>
    <row r="904" spans="1:3" x14ac:dyDescent="0.25">
      <c r="A904" s="385"/>
      <c r="B904" s="161"/>
      <c r="C904" s="161"/>
    </row>
    <row r="905" spans="1:3" x14ac:dyDescent="0.25">
      <c r="A905" s="385"/>
      <c r="B905" s="161"/>
      <c r="C905" s="161"/>
    </row>
    <row r="906" spans="1:3" x14ac:dyDescent="0.25">
      <c r="A906" s="385"/>
      <c r="B906" s="161"/>
      <c r="C906" s="161"/>
    </row>
    <row r="907" spans="1:3" x14ac:dyDescent="0.25">
      <c r="A907" s="385"/>
      <c r="B907" s="161"/>
      <c r="C907" s="161"/>
    </row>
    <row r="908" spans="1:3" x14ac:dyDescent="0.25">
      <c r="A908" s="385"/>
      <c r="B908" s="161"/>
      <c r="C908" s="161"/>
    </row>
    <row r="909" spans="1:3" x14ac:dyDescent="0.25">
      <c r="A909" s="385"/>
      <c r="B909" s="161"/>
      <c r="C909" s="161"/>
    </row>
    <row r="910" spans="1:3" x14ac:dyDescent="0.25">
      <c r="A910" s="385"/>
      <c r="B910" s="161"/>
      <c r="C910" s="161"/>
    </row>
    <row r="911" spans="1:3" x14ac:dyDescent="0.25">
      <c r="A911" s="385"/>
      <c r="B911" s="161"/>
      <c r="C911" s="161"/>
    </row>
    <row r="912" spans="1:3" x14ac:dyDescent="0.25">
      <c r="A912" s="385"/>
      <c r="B912" s="161"/>
      <c r="C912" s="161"/>
    </row>
    <row r="913" spans="1:3" x14ac:dyDescent="0.25">
      <c r="A913" s="385"/>
      <c r="B913" s="161"/>
      <c r="C913" s="161"/>
    </row>
    <row r="914" spans="1:3" x14ac:dyDescent="0.25">
      <c r="A914" s="385"/>
      <c r="B914" s="161"/>
      <c r="C914" s="161"/>
    </row>
    <row r="915" spans="1:3" x14ac:dyDescent="0.25">
      <c r="A915" s="385"/>
      <c r="B915" s="161"/>
      <c r="C915" s="161"/>
    </row>
    <row r="916" spans="1:3" x14ac:dyDescent="0.25">
      <c r="A916" s="385"/>
      <c r="B916" s="161"/>
      <c r="C916" s="161"/>
    </row>
    <row r="917" spans="1:3" x14ac:dyDescent="0.25">
      <c r="A917" s="385"/>
      <c r="B917" s="161"/>
      <c r="C917" s="161"/>
    </row>
    <row r="918" spans="1:3" x14ac:dyDescent="0.25">
      <c r="A918" s="385"/>
      <c r="B918" s="161"/>
      <c r="C918" s="161"/>
    </row>
    <row r="919" spans="1:3" x14ac:dyDescent="0.25">
      <c r="A919" s="385"/>
      <c r="B919" s="161"/>
      <c r="C919" s="161"/>
    </row>
    <row r="920" spans="1:3" x14ac:dyDescent="0.25">
      <c r="A920" s="385"/>
      <c r="B920" s="161"/>
      <c r="C920" s="161"/>
    </row>
    <row r="921" spans="1:3" x14ac:dyDescent="0.25">
      <c r="A921" s="385"/>
      <c r="B921" s="161"/>
      <c r="C921" s="161"/>
    </row>
    <row r="922" spans="1:3" x14ac:dyDescent="0.25">
      <c r="A922" s="385"/>
      <c r="B922" s="161"/>
      <c r="C922" s="161"/>
    </row>
    <row r="923" spans="1:3" x14ac:dyDescent="0.25">
      <c r="A923" s="385"/>
      <c r="B923" s="161"/>
      <c r="C923" s="161"/>
    </row>
    <row r="924" spans="1:3" x14ac:dyDescent="0.25">
      <c r="A924" s="385"/>
      <c r="B924" s="161"/>
      <c r="C924" s="161"/>
    </row>
    <row r="925" spans="1:3" x14ac:dyDescent="0.25">
      <c r="A925" s="385"/>
      <c r="B925" s="161"/>
      <c r="C925" s="161"/>
    </row>
    <row r="926" spans="1:3" x14ac:dyDescent="0.25">
      <c r="A926" s="385"/>
      <c r="B926" s="161"/>
      <c r="C926" s="161"/>
    </row>
    <row r="927" spans="1:3" x14ac:dyDescent="0.25">
      <c r="A927" s="385"/>
      <c r="B927" s="161"/>
      <c r="C927" s="161"/>
    </row>
    <row r="928" spans="1:3" x14ac:dyDescent="0.25">
      <c r="A928" s="385"/>
      <c r="B928" s="161"/>
      <c r="C928" s="161"/>
    </row>
    <row r="929" spans="1:3" x14ac:dyDescent="0.25">
      <c r="A929" s="385"/>
      <c r="B929" s="161"/>
      <c r="C929" s="161"/>
    </row>
    <row r="930" spans="1:3" x14ac:dyDescent="0.25">
      <c r="A930" s="385"/>
      <c r="B930" s="161"/>
      <c r="C930" s="161"/>
    </row>
    <row r="931" spans="1:3" x14ac:dyDescent="0.25">
      <c r="A931" s="385"/>
      <c r="B931" s="161"/>
      <c r="C931" s="161"/>
    </row>
    <row r="932" spans="1:3" x14ac:dyDescent="0.25">
      <c r="A932" s="385"/>
      <c r="B932" s="161"/>
      <c r="C932" s="161"/>
    </row>
    <row r="933" spans="1:3" x14ac:dyDescent="0.25">
      <c r="A933" s="385"/>
      <c r="B933" s="161"/>
      <c r="C933" s="161"/>
    </row>
    <row r="934" spans="1:3" x14ac:dyDescent="0.25">
      <c r="A934" s="385"/>
      <c r="B934" s="161"/>
      <c r="C934" s="161"/>
    </row>
    <row r="935" spans="1:3" x14ac:dyDescent="0.25">
      <c r="A935" s="385"/>
      <c r="B935" s="161"/>
      <c r="C935" s="161"/>
    </row>
    <row r="936" spans="1:3" x14ac:dyDescent="0.25">
      <c r="A936" s="385"/>
      <c r="B936" s="161"/>
      <c r="C936" s="161"/>
    </row>
    <row r="937" spans="1:3" x14ac:dyDescent="0.25">
      <c r="A937" s="385"/>
      <c r="B937" s="161"/>
      <c r="C937" s="161"/>
    </row>
    <row r="938" spans="1:3" x14ac:dyDescent="0.25">
      <c r="A938" s="385"/>
      <c r="B938" s="161"/>
      <c r="C938" s="161"/>
    </row>
    <row r="939" spans="1:3" x14ac:dyDescent="0.25">
      <c r="A939" s="385"/>
      <c r="B939" s="161"/>
      <c r="C939" s="161"/>
    </row>
    <row r="940" spans="1:3" x14ac:dyDescent="0.25">
      <c r="A940" s="385"/>
      <c r="B940" s="161"/>
      <c r="C940" s="161"/>
    </row>
    <row r="941" spans="1:3" x14ac:dyDescent="0.25">
      <c r="A941" s="385"/>
      <c r="B941" s="161"/>
      <c r="C941" s="161"/>
    </row>
    <row r="942" spans="1:3" x14ac:dyDescent="0.25">
      <c r="A942" s="385"/>
      <c r="B942" s="161"/>
      <c r="C942" s="161"/>
    </row>
    <row r="943" spans="1:3" x14ac:dyDescent="0.25">
      <c r="A943" s="385"/>
      <c r="B943" s="161"/>
      <c r="C943" s="161"/>
    </row>
    <row r="944" spans="1:3" x14ac:dyDescent="0.25">
      <c r="A944" s="385"/>
      <c r="B944" s="161"/>
      <c r="C944" s="161"/>
    </row>
    <row r="945" spans="1:3" x14ac:dyDescent="0.25">
      <c r="A945" s="385"/>
      <c r="B945" s="161"/>
      <c r="C945" s="161"/>
    </row>
    <row r="946" spans="1:3" x14ac:dyDescent="0.25">
      <c r="A946" s="385"/>
      <c r="B946" s="161"/>
      <c r="C946" s="161"/>
    </row>
    <row r="947" spans="1:3" x14ac:dyDescent="0.25">
      <c r="A947" s="385"/>
      <c r="B947" s="161"/>
      <c r="C947" s="161"/>
    </row>
    <row r="948" spans="1:3" x14ac:dyDescent="0.25">
      <c r="A948" s="385"/>
      <c r="B948" s="161"/>
      <c r="C948" s="161"/>
    </row>
    <row r="949" spans="1:3" x14ac:dyDescent="0.25">
      <c r="A949" s="385"/>
      <c r="B949" s="161"/>
      <c r="C949" s="161"/>
    </row>
    <row r="950" spans="1:3" x14ac:dyDescent="0.25">
      <c r="A950" s="385"/>
      <c r="B950" s="161"/>
      <c r="C950" s="161"/>
    </row>
    <row r="951" spans="1:3" x14ac:dyDescent="0.25">
      <c r="A951" s="385"/>
      <c r="B951" s="161"/>
      <c r="C951" s="161"/>
    </row>
    <row r="952" spans="1:3" x14ac:dyDescent="0.25">
      <c r="A952" s="385"/>
      <c r="B952" s="161"/>
      <c r="C952" s="161"/>
    </row>
    <row r="953" spans="1:3" x14ac:dyDescent="0.25">
      <c r="A953" s="385"/>
      <c r="B953" s="161"/>
      <c r="C953" s="161"/>
    </row>
    <row r="954" spans="1:3" x14ac:dyDescent="0.25">
      <c r="A954" s="385"/>
      <c r="B954" s="161"/>
      <c r="C954" s="161"/>
    </row>
    <row r="955" spans="1:3" x14ac:dyDescent="0.25">
      <c r="A955" s="385"/>
      <c r="B955" s="161"/>
      <c r="C955" s="161"/>
    </row>
    <row r="956" spans="1:3" x14ac:dyDescent="0.25">
      <c r="A956" s="385"/>
      <c r="B956" s="161"/>
      <c r="C956" s="161"/>
    </row>
    <row r="957" spans="1:3" x14ac:dyDescent="0.25">
      <c r="A957" s="385"/>
      <c r="B957" s="161"/>
      <c r="C957" s="161"/>
    </row>
    <row r="958" spans="1:3" x14ac:dyDescent="0.25">
      <c r="A958" s="385"/>
      <c r="B958" s="161"/>
      <c r="C958" s="161"/>
    </row>
    <row r="959" spans="1:3" x14ac:dyDescent="0.25">
      <c r="A959" s="385"/>
      <c r="B959" s="161"/>
      <c r="C959" s="161"/>
    </row>
    <row r="960" spans="1:3" x14ac:dyDescent="0.25">
      <c r="A960" s="385"/>
      <c r="B960" s="161"/>
      <c r="C960" s="161"/>
    </row>
    <row r="961" spans="1:3" x14ac:dyDescent="0.25">
      <c r="A961" s="385"/>
      <c r="B961" s="161"/>
      <c r="C961" s="161"/>
    </row>
    <row r="962" spans="1:3" x14ac:dyDescent="0.25">
      <c r="A962" s="385"/>
      <c r="B962" s="161"/>
      <c r="C962" s="161"/>
    </row>
    <row r="963" spans="1:3" x14ac:dyDescent="0.25">
      <c r="A963" s="385"/>
      <c r="B963" s="161"/>
      <c r="C963" s="161"/>
    </row>
    <row r="964" spans="1:3" x14ac:dyDescent="0.25">
      <c r="A964" s="385"/>
      <c r="B964" s="161"/>
      <c r="C964" s="161"/>
    </row>
    <row r="965" spans="1:3" x14ac:dyDescent="0.25">
      <c r="A965" s="385"/>
      <c r="B965" s="161"/>
      <c r="C965" s="161"/>
    </row>
    <row r="966" spans="1:3" x14ac:dyDescent="0.25">
      <c r="A966" s="385"/>
      <c r="B966" s="161"/>
      <c r="C966" s="161"/>
    </row>
    <row r="967" spans="1:3" x14ac:dyDescent="0.25">
      <c r="A967" s="385"/>
      <c r="B967" s="161"/>
      <c r="C967" s="161"/>
    </row>
    <row r="968" spans="1:3" x14ac:dyDescent="0.25">
      <c r="A968" s="385"/>
      <c r="B968" s="161"/>
      <c r="C968" s="161"/>
    </row>
    <row r="969" spans="1:3" x14ac:dyDescent="0.25">
      <c r="A969" s="385"/>
      <c r="B969" s="161"/>
      <c r="C969" s="161"/>
    </row>
    <row r="970" spans="1:3" x14ac:dyDescent="0.25">
      <c r="A970" s="385"/>
      <c r="B970" s="161"/>
      <c r="C970" s="161"/>
    </row>
    <row r="971" spans="1:3" x14ac:dyDescent="0.25">
      <c r="A971" s="385"/>
      <c r="B971" s="161"/>
      <c r="C971" s="161"/>
    </row>
    <row r="972" spans="1:3" x14ac:dyDescent="0.25">
      <c r="A972" s="385"/>
      <c r="B972" s="161"/>
      <c r="C972" s="161"/>
    </row>
    <row r="973" spans="1:3" x14ac:dyDescent="0.25">
      <c r="A973" s="385"/>
      <c r="B973" s="161"/>
      <c r="C973" s="161"/>
    </row>
    <row r="974" spans="1:3" x14ac:dyDescent="0.25">
      <c r="A974" s="385"/>
      <c r="B974" s="161"/>
      <c r="C974" s="161"/>
    </row>
    <row r="975" spans="1:3" x14ac:dyDescent="0.25">
      <c r="A975" s="385"/>
      <c r="B975" s="161"/>
      <c r="C975" s="161"/>
    </row>
    <row r="976" spans="1:3" x14ac:dyDescent="0.25">
      <c r="A976" s="385"/>
      <c r="B976" s="161"/>
      <c r="C976" s="161"/>
    </row>
    <row r="977" spans="1:3" x14ac:dyDescent="0.25">
      <c r="A977" s="385"/>
      <c r="B977" s="161"/>
      <c r="C977" s="161"/>
    </row>
    <row r="978" spans="1:3" x14ac:dyDescent="0.25">
      <c r="A978" s="385"/>
      <c r="B978" s="161"/>
      <c r="C978" s="161"/>
    </row>
    <row r="979" spans="1:3" x14ac:dyDescent="0.25">
      <c r="A979" s="385"/>
      <c r="B979" s="161"/>
      <c r="C979" s="161"/>
    </row>
    <row r="980" spans="1:3" x14ac:dyDescent="0.25">
      <c r="A980" s="385"/>
      <c r="B980" s="161"/>
      <c r="C980" s="161"/>
    </row>
    <row r="981" spans="1:3" x14ac:dyDescent="0.25">
      <c r="A981" s="385"/>
      <c r="B981" s="161"/>
      <c r="C981" s="161"/>
    </row>
    <row r="982" spans="1:3" x14ac:dyDescent="0.25">
      <c r="A982" s="385"/>
      <c r="B982" s="161"/>
      <c r="C982" s="161"/>
    </row>
    <row r="983" spans="1:3" x14ac:dyDescent="0.25">
      <c r="A983" s="385"/>
      <c r="B983" s="161"/>
      <c r="C983" s="161"/>
    </row>
    <row r="984" spans="1:3" x14ac:dyDescent="0.25">
      <c r="A984" s="385"/>
      <c r="B984" s="161"/>
      <c r="C984" s="161"/>
    </row>
    <row r="985" spans="1:3" x14ac:dyDescent="0.25">
      <c r="A985" s="385"/>
      <c r="B985" s="161"/>
      <c r="C985" s="161"/>
    </row>
    <row r="986" spans="1:3" x14ac:dyDescent="0.25">
      <c r="A986" s="385"/>
      <c r="B986" s="161"/>
      <c r="C986" s="161"/>
    </row>
    <row r="987" spans="1:3" x14ac:dyDescent="0.25">
      <c r="A987" s="385"/>
      <c r="B987" s="161"/>
      <c r="C987" s="161"/>
    </row>
    <row r="988" spans="1:3" x14ac:dyDescent="0.25">
      <c r="A988" s="385"/>
      <c r="B988" s="161"/>
      <c r="C988" s="161"/>
    </row>
    <row r="989" spans="1:3" x14ac:dyDescent="0.25">
      <c r="A989" s="385"/>
      <c r="B989" s="161"/>
      <c r="C989" s="161"/>
    </row>
    <row r="990" spans="1:3" x14ac:dyDescent="0.25">
      <c r="A990" s="385"/>
      <c r="B990" s="161"/>
      <c r="C990" s="161"/>
    </row>
    <row r="991" spans="1:3" x14ac:dyDescent="0.25">
      <c r="A991" s="385"/>
      <c r="B991" s="161"/>
      <c r="C991" s="161"/>
    </row>
    <row r="992" spans="1:3" x14ac:dyDescent="0.25">
      <c r="A992" s="385"/>
      <c r="B992" s="161"/>
      <c r="C992" s="161"/>
    </row>
    <row r="993" spans="1:3" x14ac:dyDescent="0.25">
      <c r="A993" s="385"/>
      <c r="B993" s="161"/>
      <c r="C993" s="161"/>
    </row>
    <row r="994" spans="1:3" x14ac:dyDescent="0.25">
      <c r="A994" s="385"/>
      <c r="B994" s="161"/>
      <c r="C994" s="161"/>
    </row>
    <row r="995" spans="1:3" x14ac:dyDescent="0.25">
      <c r="A995" s="385"/>
      <c r="B995" s="161"/>
      <c r="C995" s="161"/>
    </row>
    <row r="996" spans="1:3" x14ac:dyDescent="0.25">
      <c r="A996" s="385"/>
      <c r="B996" s="161"/>
      <c r="C996" s="161"/>
    </row>
    <row r="997" spans="1:3" x14ac:dyDescent="0.25">
      <c r="A997" s="385"/>
      <c r="B997" s="161"/>
      <c r="C997" s="161"/>
    </row>
    <row r="998" spans="1:3" x14ac:dyDescent="0.25">
      <c r="A998" s="385"/>
      <c r="B998" s="161"/>
      <c r="C998" s="161"/>
    </row>
    <row r="999" spans="1:3" x14ac:dyDescent="0.25">
      <c r="A999" s="385"/>
      <c r="B999" s="161"/>
      <c r="C999" s="161"/>
    </row>
    <row r="1000" spans="1:3" x14ac:dyDescent="0.25">
      <c r="A1000" s="385"/>
      <c r="B1000" s="161"/>
      <c r="C1000" s="161"/>
    </row>
    <row r="1001" spans="1:3" x14ac:dyDescent="0.25">
      <c r="A1001" s="385"/>
      <c r="B1001" s="161"/>
      <c r="C1001" s="161"/>
    </row>
    <row r="1002" spans="1:3" x14ac:dyDescent="0.25">
      <c r="A1002" s="385"/>
      <c r="B1002" s="161"/>
      <c r="C1002" s="161"/>
    </row>
    <row r="1003" spans="1:3" x14ac:dyDescent="0.25">
      <c r="A1003" s="385"/>
      <c r="B1003" s="161"/>
      <c r="C1003" s="161"/>
    </row>
    <row r="1004" spans="1:3" x14ac:dyDescent="0.25">
      <c r="A1004" s="385"/>
      <c r="B1004" s="161"/>
      <c r="C1004" s="161"/>
    </row>
    <row r="1005" spans="1:3" x14ac:dyDescent="0.25">
      <c r="A1005" s="385"/>
      <c r="B1005" s="161"/>
      <c r="C1005" s="161"/>
    </row>
    <row r="1006" spans="1:3" x14ac:dyDescent="0.25">
      <c r="A1006" s="385"/>
      <c r="B1006" s="161"/>
      <c r="C1006" s="161"/>
    </row>
    <row r="1007" spans="1:3" x14ac:dyDescent="0.25">
      <c r="A1007" s="385"/>
      <c r="B1007" s="161"/>
      <c r="C1007" s="161"/>
    </row>
    <row r="1008" spans="1:3" x14ac:dyDescent="0.25">
      <c r="A1008" s="385"/>
      <c r="B1008" s="161"/>
      <c r="C1008" s="161"/>
    </row>
    <row r="1009" spans="1:3" x14ac:dyDescent="0.25">
      <c r="A1009" s="385"/>
      <c r="B1009" s="161"/>
      <c r="C1009" s="161"/>
    </row>
    <row r="1010" spans="1:3" x14ac:dyDescent="0.25">
      <c r="A1010" s="385"/>
      <c r="B1010" s="161"/>
      <c r="C1010" s="161"/>
    </row>
    <row r="1011" spans="1:3" x14ac:dyDescent="0.25">
      <c r="A1011" s="385"/>
      <c r="B1011" s="161"/>
      <c r="C1011" s="161"/>
    </row>
    <row r="1012" spans="1:3" x14ac:dyDescent="0.25">
      <c r="A1012" s="385"/>
      <c r="B1012" s="161"/>
      <c r="C1012" s="161"/>
    </row>
    <row r="1013" spans="1:3" x14ac:dyDescent="0.25">
      <c r="A1013" s="385"/>
      <c r="B1013" s="161"/>
      <c r="C1013" s="161"/>
    </row>
    <row r="1014" spans="1:3" x14ac:dyDescent="0.25">
      <c r="A1014" s="385"/>
      <c r="B1014" s="161"/>
      <c r="C1014" s="161"/>
    </row>
    <row r="1015" spans="1:3" x14ac:dyDescent="0.25">
      <c r="A1015" s="385"/>
      <c r="B1015" s="161"/>
      <c r="C1015" s="161"/>
    </row>
    <row r="1016" spans="1:3" x14ac:dyDescent="0.25">
      <c r="A1016" s="385"/>
      <c r="B1016" s="161"/>
      <c r="C1016" s="161"/>
    </row>
    <row r="1017" spans="1:3" x14ac:dyDescent="0.25">
      <c r="A1017" s="385"/>
      <c r="B1017" s="161"/>
      <c r="C1017" s="161"/>
    </row>
    <row r="1018" spans="1:3" x14ac:dyDescent="0.25">
      <c r="A1018" s="385"/>
      <c r="B1018" s="161"/>
      <c r="C1018" s="161"/>
    </row>
    <row r="1019" spans="1:3" x14ac:dyDescent="0.25">
      <c r="A1019" s="385"/>
      <c r="B1019" s="161"/>
      <c r="C1019" s="161"/>
    </row>
    <row r="1020" spans="1:3" x14ac:dyDescent="0.25">
      <c r="A1020" s="385"/>
      <c r="B1020" s="161"/>
      <c r="C1020" s="161"/>
    </row>
    <row r="1021" spans="1:3" x14ac:dyDescent="0.25">
      <c r="A1021" s="385"/>
      <c r="B1021" s="161"/>
      <c r="C1021" s="161"/>
    </row>
    <row r="1022" spans="1:3" x14ac:dyDescent="0.25">
      <c r="A1022" s="385"/>
      <c r="B1022" s="161"/>
      <c r="C1022" s="161"/>
    </row>
    <row r="1023" spans="1:3" x14ac:dyDescent="0.25">
      <c r="A1023" s="385"/>
      <c r="B1023" s="161"/>
      <c r="C1023" s="161"/>
    </row>
    <row r="1024" spans="1:3" x14ac:dyDescent="0.25">
      <c r="A1024" s="385"/>
      <c r="B1024" s="161"/>
      <c r="C1024" s="161"/>
    </row>
    <row r="1025" spans="1:3" x14ac:dyDescent="0.25">
      <c r="A1025" s="385"/>
      <c r="B1025" s="161"/>
      <c r="C1025" s="161"/>
    </row>
    <row r="1026" spans="1:3" x14ac:dyDescent="0.25">
      <c r="A1026" s="385"/>
      <c r="B1026" s="161"/>
      <c r="C1026" s="161"/>
    </row>
    <row r="1027" spans="1:3" x14ac:dyDescent="0.25">
      <c r="A1027" s="385"/>
      <c r="B1027" s="161"/>
      <c r="C1027" s="161"/>
    </row>
    <row r="1028" spans="1:3" x14ac:dyDescent="0.25">
      <c r="A1028" s="385"/>
      <c r="B1028" s="161"/>
      <c r="C1028" s="161"/>
    </row>
    <row r="1029" spans="1:3" x14ac:dyDescent="0.25">
      <c r="A1029" s="385"/>
      <c r="B1029" s="161"/>
      <c r="C1029" s="161"/>
    </row>
    <row r="1030" spans="1:3" x14ac:dyDescent="0.25">
      <c r="A1030" s="385"/>
      <c r="B1030" s="161"/>
      <c r="C1030" s="161"/>
    </row>
    <row r="1031" spans="1:3" x14ac:dyDescent="0.25">
      <c r="A1031" s="385"/>
      <c r="B1031" s="161"/>
      <c r="C1031" s="161"/>
    </row>
    <row r="1032" spans="1:3" x14ac:dyDescent="0.25">
      <c r="A1032" s="385"/>
      <c r="B1032" s="161"/>
      <c r="C1032" s="161"/>
    </row>
    <row r="1033" spans="1:3" x14ac:dyDescent="0.25">
      <c r="A1033" s="385"/>
      <c r="B1033" s="161"/>
      <c r="C1033" s="161"/>
    </row>
    <row r="1034" spans="1:3" x14ac:dyDescent="0.25">
      <c r="A1034" s="385"/>
      <c r="B1034" s="161"/>
      <c r="C1034" s="161"/>
    </row>
    <row r="1035" spans="1:3" x14ac:dyDescent="0.25">
      <c r="A1035" s="385"/>
      <c r="B1035" s="161"/>
      <c r="C1035" s="161"/>
    </row>
    <row r="1036" spans="1:3" x14ac:dyDescent="0.25">
      <c r="A1036" s="385"/>
      <c r="B1036" s="161"/>
      <c r="C1036" s="161"/>
    </row>
    <row r="1037" spans="1:3" x14ac:dyDescent="0.25">
      <c r="A1037" s="385"/>
      <c r="B1037" s="161"/>
      <c r="C1037" s="161"/>
    </row>
    <row r="1038" spans="1:3" x14ac:dyDescent="0.25">
      <c r="A1038" s="385"/>
      <c r="B1038" s="161"/>
      <c r="C1038" s="161"/>
    </row>
    <row r="1039" spans="1:3" x14ac:dyDescent="0.25">
      <c r="A1039" s="385"/>
      <c r="B1039" s="161"/>
      <c r="C1039" s="161"/>
    </row>
    <row r="1040" spans="1:3" x14ac:dyDescent="0.25">
      <c r="A1040" s="385"/>
      <c r="B1040" s="161"/>
      <c r="C1040" s="161"/>
    </row>
    <row r="1041" spans="1:3" x14ac:dyDescent="0.25">
      <c r="A1041" s="385"/>
      <c r="B1041" s="161"/>
      <c r="C1041" s="161"/>
    </row>
    <row r="1042" spans="1:3" x14ac:dyDescent="0.25">
      <c r="A1042" s="385"/>
      <c r="B1042" s="161"/>
      <c r="C1042" s="161"/>
    </row>
    <row r="1043" spans="1:3" x14ac:dyDescent="0.25">
      <c r="A1043" s="385"/>
      <c r="B1043" s="161"/>
      <c r="C1043" s="161"/>
    </row>
    <row r="1044" spans="1:3" x14ac:dyDescent="0.25">
      <c r="A1044" s="385"/>
      <c r="B1044" s="161"/>
      <c r="C1044" s="161"/>
    </row>
    <row r="1045" spans="1:3" x14ac:dyDescent="0.25">
      <c r="A1045" s="385"/>
      <c r="B1045" s="161"/>
      <c r="C1045" s="161"/>
    </row>
    <row r="1046" spans="1:3" x14ac:dyDescent="0.25">
      <c r="A1046" s="385"/>
      <c r="B1046" s="161"/>
      <c r="C1046" s="161"/>
    </row>
    <row r="1047" spans="1:3" x14ac:dyDescent="0.25">
      <c r="A1047" s="385"/>
      <c r="B1047" s="161"/>
      <c r="C1047" s="161"/>
    </row>
    <row r="1048" spans="1:3" x14ac:dyDescent="0.25">
      <c r="A1048" s="385"/>
      <c r="B1048" s="161"/>
      <c r="C1048" s="161"/>
    </row>
    <row r="1049" spans="1:3" x14ac:dyDescent="0.25">
      <c r="A1049" s="385"/>
      <c r="B1049" s="161"/>
      <c r="C1049" s="161"/>
    </row>
    <row r="1050" spans="1:3" x14ac:dyDescent="0.25">
      <c r="A1050" s="385"/>
      <c r="B1050" s="161"/>
      <c r="C1050" s="161"/>
    </row>
    <row r="1051" spans="1:3" x14ac:dyDescent="0.25">
      <c r="A1051" s="385"/>
      <c r="B1051" s="161"/>
      <c r="C1051" s="161"/>
    </row>
    <row r="1052" spans="1:3" x14ac:dyDescent="0.25">
      <c r="A1052" s="385"/>
      <c r="B1052" s="161"/>
      <c r="C1052" s="161"/>
    </row>
    <row r="1053" spans="1:3" x14ac:dyDescent="0.25">
      <c r="A1053" s="385"/>
      <c r="B1053" s="161"/>
      <c r="C1053" s="161"/>
    </row>
    <row r="1054" spans="1:3" x14ac:dyDescent="0.25">
      <c r="A1054" s="385"/>
      <c r="B1054" s="161"/>
      <c r="C1054" s="161"/>
    </row>
    <row r="1055" spans="1:3" x14ac:dyDescent="0.25">
      <c r="A1055" s="385"/>
      <c r="B1055" s="161"/>
      <c r="C1055" s="161"/>
    </row>
    <row r="1056" spans="1:3" x14ac:dyDescent="0.25">
      <c r="A1056" s="385"/>
      <c r="B1056" s="161"/>
      <c r="C1056" s="161"/>
    </row>
    <row r="1057" spans="1:3" x14ac:dyDescent="0.25">
      <c r="A1057" s="385"/>
      <c r="B1057" s="161"/>
      <c r="C1057" s="161"/>
    </row>
    <row r="1058" spans="1:3" x14ac:dyDescent="0.25">
      <c r="A1058" s="385"/>
      <c r="B1058" s="161"/>
      <c r="C1058" s="161"/>
    </row>
    <row r="1059" spans="1:3" x14ac:dyDescent="0.25">
      <c r="A1059" s="385"/>
      <c r="B1059" s="161"/>
      <c r="C1059" s="161"/>
    </row>
    <row r="1060" spans="1:3" x14ac:dyDescent="0.25">
      <c r="A1060" s="385"/>
      <c r="B1060" s="161"/>
      <c r="C1060" s="161"/>
    </row>
    <row r="1061" spans="1:3" x14ac:dyDescent="0.25">
      <c r="A1061" s="385"/>
      <c r="B1061" s="161"/>
      <c r="C1061" s="161"/>
    </row>
    <row r="1062" spans="1:3" x14ac:dyDescent="0.25">
      <c r="A1062" s="385"/>
      <c r="B1062" s="161"/>
      <c r="C1062" s="161"/>
    </row>
    <row r="1063" spans="1:3" x14ac:dyDescent="0.25">
      <c r="A1063" s="385"/>
      <c r="B1063" s="161"/>
      <c r="C1063" s="161"/>
    </row>
    <row r="1064" spans="1:3" x14ac:dyDescent="0.25">
      <c r="A1064" s="385"/>
      <c r="B1064" s="161"/>
      <c r="C1064" s="161"/>
    </row>
    <row r="1065" spans="1:3" x14ac:dyDescent="0.25">
      <c r="A1065" s="385"/>
      <c r="B1065" s="161"/>
      <c r="C1065" s="161"/>
    </row>
    <row r="1066" spans="1:3" x14ac:dyDescent="0.25">
      <c r="A1066" s="385"/>
      <c r="B1066" s="161"/>
      <c r="C1066" s="161"/>
    </row>
    <row r="1067" spans="1:3" x14ac:dyDescent="0.25">
      <c r="A1067" s="385"/>
      <c r="B1067" s="161"/>
      <c r="C1067" s="161"/>
    </row>
    <row r="1068" spans="1:3" x14ac:dyDescent="0.25">
      <c r="A1068" s="385"/>
      <c r="B1068" s="161"/>
      <c r="C1068" s="161"/>
    </row>
    <row r="1069" spans="1:3" x14ac:dyDescent="0.25">
      <c r="A1069" s="385"/>
      <c r="B1069" s="161"/>
      <c r="C1069" s="161"/>
    </row>
    <row r="1070" spans="1:3" x14ac:dyDescent="0.25">
      <c r="A1070" s="385"/>
      <c r="B1070" s="161"/>
      <c r="C1070" s="161"/>
    </row>
    <row r="1071" spans="1:3" x14ac:dyDescent="0.25">
      <c r="A1071" s="385"/>
      <c r="B1071" s="161"/>
      <c r="C1071" s="161"/>
    </row>
    <row r="1072" spans="1:3" x14ac:dyDescent="0.25">
      <c r="A1072" s="385"/>
      <c r="B1072" s="161"/>
      <c r="C1072" s="161"/>
    </row>
    <row r="1073" spans="1:3" x14ac:dyDescent="0.25">
      <c r="A1073" s="385"/>
      <c r="B1073" s="161"/>
      <c r="C1073" s="161"/>
    </row>
    <row r="1074" spans="1:3" x14ac:dyDescent="0.25">
      <c r="A1074" s="385"/>
      <c r="B1074" s="161"/>
      <c r="C1074" s="161"/>
    </row>
    <row r="1075" spans="1:3" x14ac:dyDescent="0.25">
      <c r="A1075" s="385"/>
      <c r="B1075" s="161"/>
      <c r="C1075" s="161"/>
    </row>
    <row r="1076" spans="1:3" x14ac:dyDescent="0.25">
      <c r="A1076" s="385"/>
      <c r="B1076" s="161"/>
      <c r="C1076" s="161"/>
    </row>
    <row r="1077" spans="1:3" x14ac:dyDescent="0.25">
      <c r="A1077" s="385"/>
      <c r="B1077" s="161"/>
      <c r="C1077" s="161"/>
    </row>
    <row r="1078" spans="1:3" x14ac:dyDescent="0.25">
      <c r="A1078" s="385"/>
      <c r="B1078" s="161"/>
      <c r="C1078" s="161"/>
    </row>
    <row r="1079" spans="1:3" x14ac:dyDescent="0.25">
      <c r="A1079" s="385"/>
      <c r="B1079" s="161"/>
      <c r="C1079" s="161"/>
    </row>
    <row r="1080" spans="1:3" x14ac:dyDescent="0.25">
      <c r="A1080" s="385"/>
      <c r="B1080" s="161"/>
      <c r="C1080" s="161"/>
    </row>
    <row r="1081" spans="1:3" x14ac:dyDescent="0.25">
      <c r="A1081" s="385"/>
      <c r="B1081" s="161"/>
      <c r="C1081" s="161"/>
    </row>
    <row r="1082" spans="1:3" x14ac:dyDescent="0.25">
      <c r="A1082" s="385"/>
      <c r="B1082" s="161"/>
      <c r="C1082" s="161"/>
    </row>
    <row r="1083" spans="1:3" x14ac:dyDescent="0.25">
      <c r="A1083" s="385"/>
      <c r="B1083" s="161"/>
      <c r="C1083" s="161"/>
    </row>
    <row r="1084" spans="1:3" x14ac:dyDescent="0.25">
      <c r="A1084" s="385"/>
      <c r="B1084" s="161"/>
      <c r="C1084" s="161"/>
    </row>
    <row r="1085" spans="1:3" x14ac:dyDescent="0.25">
      <c r="A1085" s="385"/>
      <c r="B1085" s="161"/>
      <c r="C1085" s="161"/>
    </row>
    <row r="1086" spans="1:3" x14ac:dyDescent="0.25">
      <c r="A1086" s="385"/>
      <c r="B1086" s="161"/>
      <c r="C1086" s="161"/>
    </row>
    <row r="1087" spans="1:3" x14ac:dyDescent="0.25">
      <c r="A1087" s="385"/>
      <c r="B1087" s="161"/>
      <c r="C1087" s="161"/>
    </row>
    <row r="1088" spans="1:3" x14ac:dyDescent="0.25">
      <c r="A1088" s="385"/>
      <c r="B1088" s="161"/>
      <c r="C1088" s="161"/>
    </row>
    <row r="1089" spans="1:3" x14ac:dyDescent="0.25">
      <c r="A1089" s="385"/>
      <c r="B1089" s="161"/>
      <c r="C1089" s="161"/>
    </row>
    <row r="1090" spans="1:3" x14ac:dyDescent="0.25">
      <c r="A1090" s="385"/>
      <c r="B1090" s="161"/>
      <c r="C1090" s="161"/>
    </row>
    <row r="1091" spans="1:3" x14ac:dyDescent="0.25">
      <c r="A1091" s="385"/>
      <c r="B1091" s="161"/>
      <c r="C1091" s="161"/>
    </row>
    <row r="1092" spans="1:3" x14ac:dyDescent="0.25">
      <c r="A1092" s="385"/>
      <c r="B1092" s="161"/>
      <c r="C1092" s="161"/>
    </row>
    <row r="1093" spans="1:3" x14ac:dyDescent="0.25">
      <c r="A1093" s="385"/>
      <c r="B1093" s="161"/>
      <c r="C1093" s="161"/>
    </row>
    <row r="1094" spans="1:3" x14ac:dyDescent="0.25">
      <c r="A1094" s="385"/>
      <c r="B1094" s="161"/>
      <c r="C1094" s="161"/>
    </row>
    <row r="1095" spans="1:3" x14ac:dyDescent="0.25">
      <c r="A1095" s="385"/>
      <c r="B1095" s="161"/>
      <c r="C1095" s="161"/>
    </row>
    <row r="1096" spans="1:3" x14ac:dyDescent="0.25">
      <c r="A1096" s="385"/>
      <c r="B1096" s="161"/>
      <c r="C1096" s="161"/>
    </row>
    <row r="1097" spans="1:3" x14ac:dyDescent="0.25">
      <c r="A1097" s="385"/>
      <c r="B1097" s="161"/>
      <c r="C1097" s="161"/>
    </row>
    <row r="1098" spans="1:3" x14ac:dyDescent="0.25">
      <c r="A1098" s="385"/>
      <c r="B1098" s="161"/>
      <c r="C1098" s="161"/>
    </row>
    <row r="1099" spans="1:3" x14ac:dyDescent="0.25">
      <c r="A1099" s="385"/>
      <c r="B1099" s="161"/>
      <c r="C1099" s="161"/>
    </row>
    <row r="1100" spans="1:3" x14ac:dyDescent="0.25">
      <c r="A1100" s="385"/>
      <c r="B1100" s="161"/>
      <c r="C1100" s="161"/>
    </row>
    <row r="1101" spans="1:3" x14ac:dyDescent="0.25">
      <c r="A1101" s="385"/>
      <c r="B1101" s="161"/>
      <c r="C1101" s="161"/>
    </row>
    <row r="1102" spans="1:3" x14ac:dyDescent="0.25">
      <c r="A1102" s="385"/>
      <c r="B1102" s="161"/>
      <c r="C1102" s="161"/>
    </row>
    <row r="1103" spans="1:3" x14ac:dyDescent="0.25">
      <c r="A1103" s="385"/>
      <c r="B1103" s="161"/>
      <c r="C1103" s="161"/>
    </row>
    <row r="1104" spans="1:3" x14ac:dyDescent="0.25">
      <c r="A1104" s="385"/>
      <c r="B1104" s="161"/>
      <c r="C1104" s="161"/>
    </row>
    <row r="1105" spans="1:3" x14ac:dyDescent="0.25">
      <c r="A1105" s="385"/>
      <c r="B1105" s="161"/>
      <c r="C1105" s="161"/>
    </row>
    <row r="1106" spans="1:3" x14ac:dyDescent="0.25">
      <c r="A1106" s="385"/>
      <c r="B1106" s="161"/>
      <c r="C1106" s="161"/>
    </row>
    <row r="1107" spans="1:3" x14ac:dyDescent="0.25">
      <c r="A1107" s="385"/>
      <c r="B1107" s="161"/>
      <c r="C1107" s="161"/>
    </row>
    <row r="1108" spans="1:3" x14ac:dyDescent="0.25">
      <c r="A1108" s="385"/>
      <c r="B1108" s="161"/>
      <c r="C1108" s="161"/>
    </row>
    <row r="1109" spans="1:3" x14ac:dyDescent="0.25">
      <c r="A1109" s="385"/>
      <c r="B1109" s="161"/>
      <c r="C1109" s="161"/>
    </row>
    <row r="1110" spans="1:3" x14ac:dyDescent="0.25">
      <c r="A1110" s="385"/>
      <c r="B1110" s="161"/>
      <c r="C1110" s="161"/>
    </row>
    <row r="1111" spans="1:3" x14ac:dyDescent="0.25">
      <c r="A1111" s="385"/>
      <c r="B1111" s="161"/>
      <c r="C1111" s="161"/>
    </row>
    <row r="1112" spans="1:3" x14ac:dyDescent="0.25">
      <c r="A1112" s="385"/>
      <c r="B1112" s="161"/>
      <c r="C1112" s="161"/>
    </row>
    <row r="1113" spans="1:3" x14ac:dyDescent="0.25">
      <c r="A1113" s="385"/>
      <c r="B1113" s="161"/>
      <c r="C1113" s="161"/>
    </row>
    <row r="1114" spans="1:3" x14ac:dyDescent="0.25">
      <c r="A1114" s="385"/>
      <c r="B1114" s="161"/>
      <c r="C1114" s="161"/>
    </row>
    <row r="1115" spans="1:3" x14ac:dyDescent="0.25">
      <c r="A1115" s="385"/>
      <c r="B1115" s="161"/>
      <c r="C1115" s="161"/>
    </row>
    <row r="1116" spans="1:3" x14ac:dyDescent="0.25">
      <c r="A1116" s="385"/>
      <c r="B1116" s="161"/>
      <c r="C1116" s="161"/>
    </row>
    <row r="1117" spans="1:3" x14ac:dyDescent="0.25">
      <c r="A1117" s="385"/>
      <c r="B1117" s="161"/>
      <c r="C1117" s="161"/>
    </row>
    <row r="1118" spans="1:3" x14ac:dyDescent="0.25">
      <c r="A1118" s="385"/>
      <c r="B1118" s="161"/>
      <c r="C1118" s="161"/>
    </row>
    <row r="1119" spans="1:3" x14ac:dyDescent="0.25">
      <c r="A1119" s="385"/>
      <c r="B1119" s="161"/>
      <c r="C1119" s="161"/>
    </row>
    <row r="1120" spans="1:3" x14ac:dyDescent="0.25">
      <c r="A1120" s="385"/>
      <c r="B1120" s="161"/>
      <c r="C1120" s="161"/>
    </row>
    <row r="1121" spans="1:3" x14ac:dyDescent="0.25">
      <c r="A1121" s="385"/>
      <c r="B1121" s="161"/>
      <c r="C1121" s="161"/>
    </row>
    <row r="1122" spans="1:3" x14ac:dyDescent="0.25">
      <c r="A1122" s="385"/>
      <c r="B1122" s="161"/>
      <c r="C1122" s="161"/>
    </row>
    <row r="1123" spans="1:3" x14ac:dyDescent="0.25">
      <c r="A1123" s="385"/>
      <c r="B1123" s="161"/>
      <c r="C1123" s="161"/>
    </row>
    <row r="1124" spans="1:3" x14ac:dyDescent="0.25">
      <c r="A1124" s="385"/>
      <c r="B1124" s="161"/>
      <c r="C1124" s="161"/>
    </row>
    <row r="1125" spans="1:3" x14ac:dyDescent="0.25">
      <c r="A1125" s="385"/>
      <c r="B1125" s="161"/>
      <c r="C1125" s="161"/>
    </row>
    <row r="1126" spans="1:3" x14ac:dyDescent="0.25">
      <c r="A1126" s="385"/>
      <c r="B1126" s="161"/>
      <c r="C1126" s="161"/>
    </row>
    <row r="1127" spans="1:3" x14ac:dyDescent="0.25">
      <c r="A1127" s="385"/>
      <c r="B1127" s="161"/>
      <c r="C1127" s="161"/>
    </row>
    <row r="1128" spans="1:3" x14ac:dyDescent="0.25">
      <c r="A1128" s="385"/>
      <c r="B1128" s="161"/>
      <c r="C1128" s="161"/>
    </row>
    <row r="1129" spans="1:3" x14ac:dyDescent="0.25">
      <c r="A1129" s="385"/>
      <c r="B1129" s="161"/>
      <c r="C1129" s="161"/>
    </row>
    <row r="1130" spans="1:3" x14ac:dyDescent="0.25">
      <c r="A1130" s="385"/>
      <c r="B1130" s="161"/>
      <c r="C1130" s="161"/>
    </row>
    <row r="1131" spans="1:3" x14ac:dyDescent="0.25">
      <c r="A1131" s="385"/>
      <c r="B1131" s="161"/>
      <c r="C1131" s="161"/>
    </row>
    <row r="1132" spans="1:3" x14ac:dyDescent="0.25">
      <c r="A1132" s="385"/>
      <c r="B1132" s="161"/>
      <c r="C1132" s="161"/>
    </row>
    <row r="1133" spans="1:3" x14ac:dyDescent="0.25">
      <c r="A1133" s="385"/>
      <c r="B1133" s="161"/>
      <c r="C1133" s="161"/>
    </row>
    <row r="1134" spans="1:3" x14ac:dyDescent="0.25">
      <c r="A1134" s="385"/>
      <c r="B1134" s="161"/>
      <c r="C1134" s="161"/>
    </row>
    <row r="1135" spans="1:3" x14ac:dyDescent="0.25">
      <c r="A1135" s="385"/>
      <c r="B1135" s="161"/>
      <c r="C1135" s="161"/>
    </row>
    <row r="1136" spans="1:3" x14ac:dyDescent="0.25">
      <c r="A1136" s="385"/>
      <c r="B1136" s="161"/>
      <c r="C1136" s="161"/>
    </row>
    <row r="1137" spans="1:3" x14ac:dyDescent="0.25">
      <c r="A1137" s="385"/>
      <c r="B1137" s="161"/>
      <c r="C1137" s="161"/>
    </row>
    <row r="1138" spans="1:3" x14ac:dyDescent="0.25">
      <c r="A1138" s="385"/>
      <c r="B1138" s="161"/>
      <c r="C1138" s="161"/>
    </row>
    <row r="1139" spans="1:3" x14ac:dyDescent="0.25">
      <c r="A1139" s="385"/>
      <c r="B1139" s="161"/>
      <c r="C1139" s="161"/>
    </row>
    <row r="1140" spans="1:3" x14ac:dyDescent="0.25">
      <c r="A1140" s="385"/>
      <c r="B1140" s="161"/>
      <c r="C1140" s="161"/>
    </row>
    <row r="1141" spans="1:3" x14ac:dyDescent="0.25">
      <c r="A1141" s="385"/>
      <c r="B1141" s="161"/>
      <c r="C1141" s="161"/>
    </row>
    <row r="1142" spans="1:3" x14ac:dyDescent="0.25">
      <c r="A1142" s="385"/>
      <c r="B1142" s="161"/>
      <c r="C1142" s="161"/>
    </row>
    <row r="1143" spans="1:3" x14ac:dyDescent="0.25">
      <c r="A1143" s="385"/>
      <c r="B1143" s="161"/>
      <c r="C1143" s="161"/>
    </row>
    <row r="1144" spans="1:3" x14ac:dyDescent="0.25">
      <c r="A1144" s="385"/>
      <c r="B1144" s="161"/>
      <c r="C1144" s="161"/>
    </row>
    <row r="1145" spans="1:3" x14ac:dyDescent="0.25">
      <c r="A1145" s="385"/>
      <c r="B1145" s="161"/>
      <c r="C1145" s="161"/>
    </row>
    <row r="1146" spans="1:3" x14ac:dyDescent="0.25">
      <c r="A1146" s="385"/>
      <c r="B1146" s="161"/>
      <c r="C1146" s="161"/>
    </row>
    <row r="1147" spans="1:3" x14ac:dyDescent="0.25">
      <c r="A1147" s="385"/>
      <c r="B1147" s="161"/>
      <c r="C1147" s="161"/>
    </row>
    <row r="1148" spans="1:3" x14ac:dyDescent="0.25">
      <c r="A1148" s="385"/>
      <c r="B1148" s="161"/>
      <c r="C1148" s="161"/>
    </row>
    <row r="1149" spans="1:3" x14ac:dyDescent="0.25">
      <c r="A1149" s="385"/>
      <c r="B1149" s="161"/>
      <c r="C1149" s="161"/>
    </row>
    <row r="1150" spans="1:3" x14ac:dyDescent="0.25">
      <c r="A1150" s="385"/>
      <c r="B1150" s="161"/>
      <c r="C1150" s="161"/>
    </row>
    <row r="1151" spans="1:3" x14ac:dyDescent="0.25">
      <c r="A1151" s="385"/>
      <c r="B1151" s="161"/>
      <c r="C1151" s="161"/>
    </row>
    <row r="1152" spans="1:3" x14ac:dyDescent="0.25">
      <c r="A1152" s="385"/>
      <c r="B1152" s="161"/>
      <c r="C1152" s="161"/>
    </row>
    <row r="1153" spans="1:3" x14ac:dyDescent="0.25">
      <c r="A1153" s="385"/>
      <c r="B1153" s="161"/>
      <c r="C1153" s="161"/>
    </row>
    <row r="1154" spans="1:3" x14ac:dyDescent="0.25">
      <c r="A1154" s="385"/>
      <c r="B1154" s="161"/>
      <c r="C1154" s="161"/>
    </row>
    <row r="1155" spans="1:3" x14ac:dyDescent="0.25">
      <c r="A1155" s="385"/>
      <c r="B1155" s="161"/>
      <c r="C1155" s="161"/>
    </row>
    <row r="1156" spans="1:3" x14ac:dyDescent="0.25">
      <c r="A1156" s="385"/>
      <c r="B1156" s="161"/>
      <c r="C1156" s="161"/>
    </row>
    <row r="1157" spans="1:3" x14ac:dyDescent="0.25">
      <c r="A1157" s="385"/>
      <c r="B1157" s="161"/>
      <c r="C1157" s="161"/>
    </row>
    <row r="1158" spans="1:3" x14ac:dyDescent="0.25">
      <c r="A1158" s="385"/>
      <c r="B1158" s="161"/>
      <c r="C1158" s="161"/>
    </row>
    <row r="1159" spans="1:3" x14ac:dyDescent="0.25">
      <c r="A1159" s="385"/>
      <c r="B1159" s="161"/>
      <c r="C1159" s="161"/>
    </row>
    <row r="1160" spans="1:3" x14ac:dyDescent="0.25">
      <c r="A1160" s="385"/>
      <c r="B1160" s="161"/>
      <c r="C1160" s="161"/>
    </row>
    <row r="1161" spans="1:3" x14ac:dyDescent="0.25">
      <c r="A1161" s="385"/>
      <c r="B1161" s="161"/>
      <c r="C1161" s="161"/>
    </row>
    <row r="1162" spans="1:3" x14ac:dyDescent="0.25">
      <c r="A1162" s="385"/>
      <c r="B1162" s="161"/>
      <c r="C1162" s="161"/>
    </row>
    <row r="1163" spans="1:3" x14ac:dyDescent="0.25">
      <c r="A1163" s="385"/>
      <c r="B1163" s="161"/>
      <c r="C1163" s="161"/>
    </row>
    <row r="1164" spans="1:3" x14ac:dyDescent="0.25">
      <c r="A1164" s="385"/>
      <c r="B1164" s="161"/>
      <c r="C1164" s="161"/>
    </row>
    <row r="1165" spans="1:3" x14ac:dyDescent="0.25">
      <c r="A1165" s="385"/>
      <c r="B1165" s="161"/>
      <c r="C1165" s="161"/>
    </row>
    <row r="1166" spans="1:3" x14ac:dyDescent="0.25">
      <c r="A1166" s="385"/>
      <c r="B1166" s="161"/>
      <c r="C1166" s="161"/>
    </row>
    <row r="1167" spans="1:3" x14ac:dyDescent="0.25">
      <c r="A1167" s="385"/>
      <c r="B1167" s="161"/>
      <c r="C1167" s="161"/>
    </row>
    <row r="1168" spans="1:3" x14ac:dyDescent="0.25">
      <c r="A1168" s="385"/>
      <c r="B1168" s="161"/>
      <c r="C1168" s="161"/>
    </row>
    <row r="1169" spans="1:3" x14ac:dyDescent="0.25">
      <c r="A1169" s="385"/>
      <c r="B1169" s="161"/>
      <c r="C1169" s="161"/>
    </row>
    <row r="1170" spans="1:3" x14ac:dyDescent="0.25">
      <c r="A1170" s="385"/>
      <c r="B1170" s="161"/>
      <c r="C1170" s="161"/>
    </row>
    <row r="1171" spans="1:3" x14ac:dyDescent="0.25">
      <c r="A1171" s="385"/>
      <c r="B1171" s="161"/>
      <c r="C1171" s="161"/>
    </row>
    <row r="1172" spans="1:3" x14ac:dyDescent="0.25">
      <c r="A1172" s="385"/>
      <c r="B1172" s="161"/>
      <c r="C1172" s="161"/>
    </row>
    <row r="1173" spans="1:3" x14ac:dyDescent="0.25">
      <c r="A1173" s="385"/>
      <c r="B1173" s="161"/>
      <c r="C1173" s="161"/>
    </row>
    <row r="1174" spans="1:3" x14ac:dyDescent="0.25">
      <c r="A1174" s="385"/>
      <c r="B1174" s="161"/>
      <c r="C1174" s="161"/>
    </row>
    <row r="1175" spans="1:3" x14ac:dyDescent="0.25">
      <c r="A1175" s="385"/>
      <c r="B1175" s="161"/>
      <c r="C1175" s="161"/>
    </row>
    <row r="1176" spans="1:3" x14ac:dyDescent="0.25">
      <c r="A1176" s="385"/>
      <c r="B1176" s="161"/>
      <c r="C1176" s="161"/>
    </row>
    <row r="1177" spans="1:3" x14ac:dyDescent="0.25">
      <c r="A1177" s="385"/>
      <c r="B1177" s="161"/>
      <c r="C1177" s="161"/>
    </row>
    <row r="1178" spans="1:3" x14ac:dyDescent="0.25">
      <c r="A1178" s="385"/>
      <c r="B1178" s="161"/>
      <c r="C1178" s="161"/>
    </row>
    <row r="1179" spans="1:3" x14ac:dyDescent="0.25">
      <c r="A1179" s="385"/>
      <c r="B1179" s="161"/>
      <c r="C1179" s="161"/>
    </row>
    <row r="1180" spans="1:3" x14ac:dyDescent="0.25">
      <c r="A1180" s="385"/>
      <c r="B1180" s="161"/>
      <c r="C1180" s="161"/>
    </row>
    <row r="1181" spans="1:3" x14ac:dyDescent="0.25">
      <c r="A1181" s="385"/>
      <c r="B1181" s="161"/>
      <c r="C1181" s="161"/>
    </row>
    <row r="1182" spans="1:3" x14ac:dyDescent="0.25">
      <c r="A1182" s="385"/>
      <c r="B1182" s="161"/>
      <c r="C1182" s="161"/>
    </row>
    <row r="1183" spans="1:3" x14ac:dyDescent="0.25">
      <c r="A1183" s="385"/>
      <c r="B1183" s="161"/>
      <c r="C1183" s="161"/>
    </row>
    <row r="1184" spans="1:3" x14ac:dyDescent="0.25">
      <c r="A1184" s="385"/>
      <c r="B1184" s="161"/>
      <c r="C1184" s="161"/>
    </row>
    <row r="1185" spans="1:3" x14ac:dyDescent="0.25">
      <c r="A1185" s="385"/>
      <c r="B1185" s="161"/>
      <c r="C1185" s="161"/>
    </row>
    <row r="1186" spans="1:3" x14ac:dyDescent="0.25">
      <c r="A1186" s="385"/>
      <c r="B1186" s="161"/>
      <c r="C1186" s="161"/>
    </row>
    <row r="1187" spans="1:3" x14ac:dyDescent="0.25">
      <c r="A1187" s="385"/>
      <c r="B1187" s="161"/>
      <c r="C1187" s="161"/>
    </row>
    <row r="1188" spans="1:3" x14ac:dyDescent="0.25">
      <c r="A1188" s="385"/>
      <c r="B1188" s="161"/>
      <c r="C1188" s="161"/>
    </row>
    <row r="1189" spans="1:3" x14ac:dyDescent="0.25">
      <c r="A1189" s="385"/>
      <c r="B1189" s="161"/>
      <c r="C1189" s="161"/>
    </row>
    <row r="1190" spans="1:3" x14ac:dyDescent="0.25">
      <c r="A1190" s="385"/>
      <c r="B1190" s="161"/>
      <c r="C1190" s="161"/>
    </row>
    <row r="1191" spans="1:3" x14ac:dyDescent="0.25">
      <c r="A1191" s="385"/>
      <c r="B1191" s="161"/>
      <c r="C1191" s="161"/>
    </row>
    <row r="1192" spans="1:3" x14ac:dyDescent="0.25">
      <c r="A1192" s="385"/>
      <c r="B1192" s="161"/>
      <c r="C1192" s="161"/>
    </row>
    <row r="1193" spans="1:3" x14ac:dyDescent="0.25">
      <c r="A1193" s="385"/>
      <c r="B1193" s="161"/>
      <c r="C1193" s="161"/>
    </row>
    <row r="1194" spans="1:3" x14ac:dyDescent="0.25">
      <c r="A1194" s="385"/>
      <c r="B1194" s="161"/>
      <c r="C1194" s="161"/>
    </row>
    <row r="1195" spans="1:3" x14ac:dyDescent="0.25">
      <c r="A1195" s="385"/>
      <c r="B1195" s="161"/>
      <c r="C1195" s="161"/>
    </row>
    <row r="1196" spans="1:3" x14ac:dyDescent="0.25">
      <c r="A1196" s="385"/>
      <c r="B1196" s="161"/>
      <c r="C1196" s="161"/>
    </row>
    <row r="1197" spans="1:3" x14ac:dyDescent="0.25">
      <c r="A1197" s="385"/>
      <c r="B1197" s="161"/>
      <c r="C1197" s="161"/>
    </row>
    <row r="1198" spans="1:3" x14ac:dyDescent="0.25">
      <c r="A1198" s="385"/>
      <c r="B1198" s="161"/>
      <c r="C1198" s="161"/>
    </row>
    <row r="1199" spans="1:3" x14ac:dyDescent="0.25">
      <c r="A1199" s="385"/>
      <c r="B1199" s="161"/>
      <c r="C1199" s="161"/>
    </row>
    <row r="1200" spans="1:3" x14ac:dyDescent="0.25">
      <c r="A1200" s="385"/>
      <c r="B1200" s="161"/>
      <c r="C1200" s="161"/>
    </row>
    <row r="1201" spans="1:3" x14ac:dyDescent="0.25">
      <c r="A1201" s="385"/>
      <c r="B1201" s="161"/>
      <c r="C1201" s="161"/>
    </row>
    <row r="1202" spans="1:3" x14ac:dyDescent="0.25">
      <c r="A1202" s="385"/>
      <c r="B1202" s="161"/>
      <c r="C1202" s="161"/>
    </row>
    <row r="1203" spans="1:3" x14ac:dyDescent="0.25">
      <c r="A1203" s="385"/>
      <c r="B1203" s="161"/>
      <c r="C1203" s="161"/>
    </row>
    <row r="1204" spans="1:3" x14ac:dyDescent="0.25">
      <c r="A1204" s="385"/>
      <c r="B1204" s="161"/>
      <c r="C1204" s="161"/>
    </row>
    <row r="1205" spans="1:3" x14ac:dyDescent="0.25">
      <c r="A1205" s="385"/>
      <c r="B1205" s="161"/>
      <c r="C1205" s="161"/>
    </row>
    <row r="1206" spans="1:3" x14ac:dyDescent="0.25">
      <c r="A1206" s="385"/>
      <c r="B1206" s="161"/>
      <c r="C1206" s="161"/>
    </row>
    <row r="1207" spans="1:3" x14ac:dyDescent="0.25">
      <c r="A1207" s="385"/>
      <c r="B1207" s="161"/>
      <c r="C1207" s="161"/>
    </row>
    <row r="1208" spans="1:3" x14ac:dyDescent="0.25">
      <c r="A1208" s="385"/>
      <c r="B1208" s="161"/>
      <c r="C1208" s="161"/>
    </row>
    <row r="1209" spans="1:3" x14ac:dyDescent="0.25">
      <c r="A1209" s="385"/>
      <c r="B1209" s="161"/>
      <c r="C1209" s="161"/>
    </row>
    <row r="1210" spans="1:3" x14ac:dyDescent="0.25">
      <c r="A1210" s="385"/>
      <c r="B1210" s="161"/>
      <c r="C1210" s="161"/>
    </row>
    <row r="1211" spans="1:3" x14ac:dyDescent="0.25">
      <c r="A1211" s="385"/>
      <c r="B1211" s="161"/>
      <c r="C1211" s="161"/>
    </row>
    <row r="1212" spans="1:3" x14ac:dyDescent="0.25">
      <c r="A1212" s="385"/>
      <c r="B1212" s="161"/>
      <c r="C1212" s="161"/>
    </row>
    <row r="1213" spans="1:3" x14ac:dyDescent="0.25">
      <c r="A1213" s="385"/>
      <c r="B1213" s="161"/>
      <c r="C1213" s="161"/>
    </row>
    <row r="1214" spans="1:3" x14ac:dyDescent="0.25">
      <c r="A1214" s="385"/>
      <c r="B1214" s="161"/>
      <c r="C1214" s="161"/>
    </row>
    <row r="1215" spans="1:3" x14ac:dyDescent="0.25">
      <c r="A1215" s="385"/>
      <c r="B1215" s="161"/>
      <c r="C1215" s="161"/>
    </row>
    <row r="1216" spans="1:3" x14ac:dyDescent="0.25">
      <c r="A1216" s="385"/>
      <c r="B1216" s="161"/>
      <c r="C1216" s="161"/>
    </row>
    <row r="1217" spans="1:3" x14ac:dyDescent="0.25">
      <c r="A1217" s="385"/>
      <c r="B1217" s="161"/>
      <c r="C1217" s="161"/>
    </row>
    <row r="1218" spans="1:3" x14ac:dyDescent="0.25">
      <c r="A1218" s="385"/>
      <c r="B1218" s="161"/>
      <c r="C1218" s="161"/>
    </row>
    <row r="1219" spans="1:3" x14ac:dyDescent="0.25">
      <c r="A1219" s="385"/>
      <c r="B1219" s="161"/>
      <c r="C1219" s="161"/>
    </row>
    <row r="1220" spans="1:3" x14ac:dyDescent="0.25">
      <c r="A1220" s="385"/>
      <c r="B1220" s="161"/>
      <c r="C1220" s="161"/>
    </row>
    <row r="1221" spans="1:3" x14ac:dyDescent="0.25">
      <c r="A1221" s="385"/>
      <c r="B1221" s="161"/>
      <c r="C1221" s="161"/>
    </row>
    <row r="1222" spans="1:3" x14ac:dyDescent="0.25">
      <c r="A1222" s="385"/>
      <c r="B1222" s="161"/>
      <c r="C1222" s="161"/>
    </row>
    <row r="1223" spans="1:3" x14ac:dyDescent="0.25">
      <c r="A1223" s="385"/>
      <c r="B1223" s="161"/>
      <c r="C1223" s="161"/>
    </row>
    <row r="1224" spans="1:3" x14ac:dyDescent="0.25">
      <c r="A1224" s="385"/>
      <c r="B1224" s="161"/>
      <c r="C1224" s="161"/>
    </row>
    <row r="1225" spans="1:3" x14ac:dyDescent="0.25">
      <c r="A1225" s="385"/>
      <c r="B1225" s="161"/>
      <c r="C1225" s="161"/>
    </row>
    <row r="1226" spans="1:3" x14ac:dyDescent="0.25">
      <c r="A1226" s="385"/>
      <c r="B1226" s="161"/>
      <c r="C1226" s="161"/>
    </row>
    <row r="1227" spans="1:3" x14ac:dyDescent="0.25">
      <c r="A1227" s="385"/>
      <c r="B1227" s="161"/>
      <c r="C1227" s="161"/>
    </row>
    <row r="1228" spans="1:3" x14ac:dyDescent="0.25">
      <c r="A1228" s="385"/>
      <c r="B1228" s="161"/>
      <c r="C1228" s="161"/>
    </row>
    <row r="1229" spans="1:3" x14ac:dyDescent="0.25">
      <c r="A1229" s="385"/>
      <c r="B1229" s="161"/>
      <c r="C1229" s="161"/>
    </row>
    <row r="1230" spans="1:3" x14ac:dyDescent="0.25">
      <c r="A1230" s="385"/>
      <c r="B1230" s="161"/>
      <c r="C1230" s="161"/>
    </row>
    <row r="1231" spans="1:3" x14ac:dyDescent="0.25">
      <c r="A1231" s="385"/>
      <c r="B1231" s="161"/>
      <c r="C1231" s="161"/>
    </row>
    <row r="1232" spans="1:3" x14ac:dyDescent="0.25">
      <c r="A1232" s="385"/>
      <c r="B1232" s="161"/>
      <c r="C1232" s="161"/>
    </row>
    <row r="1233" spans="1:3" x14ac:dyDescent="0.25">
      <c r="A1233" s="385"/>
      <c r="B1233" s="161"/>
      <c r="C1233" s="161"/>
    </row>
    <row r="1234" spans="1:3" x14ac:dyDescent="0.25">
      <c r="A1234" s="385"/>
      <c r="B1234" s="161"/>
      <c r="C1234" s="161"/>
    </row>
    <row r="1235" spans="1:3" x14ac:dyDescent="0.25">
      <c r="A1235" s="385"/>
      <c r="B1235" s="161"/>
      <c r="C1235" s="161"/>
    </row>
    <row r="1236" spans="1:3" x14ac:dyDescent="0.25">
      <c r="A1236" s="385"/>
      <c r="B1236" s="161"/>
      <c r="C1236" s="161"/>
    </row>
    <row r="1237" spans="1:3" x14ac:dyDescent="0.25">
      <c r="A1237" s="385"/>
      <c r="B1237" s="161"/>
      <c r="C1237" s="161"/>
    </row>
    <row r="1238" spans="1:3" x14ac:dyDescent="0.25">
      <c r="A1238" s="385"/>
      <c r="B1238" s="161"/>
      <c r="C1238" s="161"/>
    </row>
    <row r="1239" spans="1:3" x14ac:dyDescent="0.25">
      <c r="A1239" s="385"/>
      <c r="B1239" s="161"/>
      <c r="C1239" s="161"/>
    </row>
    <row r="1240" spans="1:3" x14ac:dyDescent="0.25">
      <c r="A1240" s="385"/>
      <c r="B1240" s="161"/>
      <c r="C1240" s="161"/>
    </row>
    <row r="1241" spans="1:3" x14ac:dyDescent="0.25">
      <c r="A1241" s="385"/>
      <c r="B1241" s="161"/>
      <c r="C1241" s="161"/>
    </row>
    <row r="1242" spans="1:3" x14ac:dyDescent="0.25">
      <c r="A1242" s="385"/>
      <c r="B1242" s="161"/>
      <c r="C1242" s="161"/>
    </row>
    <row r="1243" spans="1:3" x14ac:dyDescent="0.25">
      <c r="A1243" s="385"/>
      <c r="B1243" s="161"/>
      <c r="C1243" s="161"/>
    </row>
    <row r="1244" spans="1:3" x14ac:dyDescent="0.25">
      <c r="A1244" s="385"/>
      <c r="B1244" s="161"/>
      <c r="C1244" s="161"/>
    </row>
    <row r="1245" spans="1:3" x14ac:dyDescent="0.25">
      <c r="A1245" s="385"/>
      <c r="B1245" s="161"/>
      <c r="C1245" s="161"/>
    </row>
    <row r="1246" spans="1:3" x14ac:dyDescent="0.25">
      <c r="A1246" s="385"/>
      <c r="B1246" s="161"/>
      <c r="C1246" s="161"/>
    </row>
    <row r="1247" spans="1:3" x14ac:dyDescent="0.25">
      <c r="A1247" s="385"/>
      <c r="B1247" s="161"/>
      <c r="C1247" s="161"/>
    </row>
    <row r="1248" spans="1:3" x14ac:dyDescent="0.25">
      <c r="A1248" s="385"/>
      <c r="B1248" s="161"/>
      <c r="C1248" s="161"/>
    </row>
    <row r="1249" spans="1:3" x14ac:dyDescent="0.25">
      <c r="A1249" s="385"/>
      <c r="B1249" s="161"/>
      <c r="C1249" s="161"/>
    </row>
    <row r="1250" spans="1:3" x14ac:dyDescent="0.25">
      <c r="A1250" s="385"/>
      <c r="B1250" s="161"/>
      <c r="C1250" s="161"/>
    </row>
    <row r="1251" spans="1:3" x14ac:dyDescent="0.25">
      <c r="A1251" s="385"/>
      <c r="B1251" s="161"/>
      <c r="C1251" s="161"/>
    </row>
    <row r="1252" spans="1:3" x14ac:dyDescent="0.25">
      <c r="A1252" s="385"/>
      <c r="B1252" s="161"/>
      <c r="C1252" s="161"/>
    </row>
    <row r="1253" spans="1:3" x14ac:dyDescent="0.25">
      <c r="A1253" s="385"/>
      <c r="B1253" s="161"/>
      <c r="C1253" s="161"/>
    </row>
    <row r="1254" spans="1:3" x14ac:dyDescent="0.25">
      <c r="A1254" s="385"/>
      <c r="B1254" s="161"/>
      <c r="C1254" s="161"/>
    </row>
    <row r="1255" spans="1:3" x14ac:dyDescent="0.25">
      <c r="A1255" s="385"/>
      <c r="B1255" s="161"/>
      <c r="C1255" s="161"/>
    </row>
    <row r="1256" spans="1:3" x14ac:dyDescent="0.25">
      <c r="A1256" s="385"/>
      <c r="B1256" s="161"/>
      <c r="C1256" s="161"/>
    </row>
    <row r="1257" spans="1:3" x14ac:dyDescent="0.25">
      <c r="A1257" s="385"/>
      <c r="B1257" s="161"/>
      <c r="C1257" s="161"/>
    </row>
    <row r="1258" spans="1:3" x14ac:dyDescent="0.25">
      <c r="A1258" s="385"/>
      <c r="B1258" s="161"/>
      <c r="C1258" s="161"/>
    </row>
    <row r="1259" spans="1:3" x14ac:dyDescent="0.25">
      <c r="A1259" s="385"/>
      <c r="B1259" s="161"/>
      <c r="C1259" s="161"/>
    </row>
    <row r="1260" spans="1:3" x14ac:dyDescent="0.25">
      <c r="A1260" s="385"/>
      <c r="B1260" s="161"/>
      <c r="C1260" s="161"/>
    </row>
    <row r="1261" spans="1:3" x14ac:dyDescent="0.25">
      <c r="A1261" s="385"/>
      <c r="B1261" s="161"/>
      <c r="C1261" s="161"/>
    </row>
    <row r="1262" spans="1:3" x14ac:dyDescent="0.25">
      <c r="A1262" s="385"/>
      <c r="B1262" s="161"/>
      <c r="C1262" s="161"/>
    </row>
    <row r="1263" spans="1:3" x14ac:dyDescent="0.25">
      <c r="A1263" s="385"/>
      <c r="B1263" s="161"/>
      <c r="C1263" s="161"/>
    </row>
    <row r="1264" spans="1:3" x14ac:dyDescent="0.25">
      <c r="A1264" s="385"/>
      <c r="B1264" s="161"/>
      <c r="C1264" s="161"/>
    </row>
    <row r="1265" spans="1:3" x14ac:dyDescent="0.25">
      <c r="A1265" s="385"/>
      <c r="B1265" s="161"/>
      <c r="C1265" s="161"/>
    </row>
    <row r="1266" spans="1:3" x14ac:dyDescent="0.25">
      <c r="A1266" s="385"/>
      <c r="B1266" s="161"/>
      <c r="C1266" s="161"/>
    </row>
    <row r="1267" spans="1:3" x14ac:dyDescent="0.25">
      <c r="A1267" s="385"/>
      <c r="B1267" s="161"/>
      <c r="C1267" s="161"/>
    </row>
    <row r="1268" spans="1:3" x14ac:dyDescent="0.25">
      <c r="A1268" s="385"/>
      <c r="B1268" s="161"/>
      <c r="C1268" s="161"/>
    </row>
    <row r="1269" spans="1:3" x14ac:dyDescent="0.25">
      <c r="A1269" s="385"/>
      <c r="B1269" s="161"/>
      <c r="C1269" s="161"/>
    </row>
    <row r="1270" spans="1:3" x14ac:dyDescent="0.25">
      <c r="A1270" s="385"/>
      <c r="B1270" s="161"/>
      <c r="C1270" s="161"/>
    </row>
    <row r="1271" spans="1:3" x14ac:dyDescent="0.25">
      <c r="A1271" s="385"/>
      <c r="B1271" s="161"/>
      <c r="C1271" s="161"/>
    </row>
    <row r="1272" spans="1:3" x14ac:dyDescent="0.25">
      <c r="A1272" s="385"/>
      <c r="B1272" s="161"/>
      <c r="C1272" s="161"/>
    </row>
    <row r="1273" spans="1:3" x14ac:dyDescent="0.25">
      <c r="A1273" s="385"/>
      <c r="B1273" s="161"/>
      <c r="C1273" s="161"/>
    </row>
    <row r="1274" spans="1:3" x14ac:dyDescent="0.25">
      <c r="A1274" s="385"/>
      <c r="B1274" s="161"/>
      <c r="C1274" s="161"/>
    </row>
    <row r="1275" spans="1:3" x14ac:dyDescent="0.25">
      <c r="A1275" s="385"/>
      <c r="B1275" s="161"/>
      <c r="C1275" s="161"/>
    </row>
    <row r="1276" spans="1:3" x14ac:dyDescent="0.25">
      <c r="A1276" s="385"/>
      <c r="B1276" s="161"/>
      <c r="C1276" s="161"/>
    </row>
    <row r="1277" spans="1:3" x14ac:dyDescent="0.25">
      <c r="A1277" s="385"/>
      <c r="B1277" s="161"/>
      <c r="C1277" s="161"/>
    </row>
    <row r="1278" spans="1:3" x14ac:dyDescent="0.25">
      <c r="A1278" s="385"/>
      <c r="B1278" s="161"/>
      <c r="C1278" s="161"/>
    </row>
    <row r="1279" spans="1:3" x14ac:dyDescent="0.25">
      <c r="A1279" s="385"/>
      <c r="B1279" s="161"/>
      <c r="C1279" s="161"/>
    </row>
    <row r="1280" spans="1:3" x14ac:dyDescent="0.25">
      <c r="A1280" s="385"/>
      <c r="B1280" s="161"/>
      <c r="C1280" s="161"/>
    </row>
    <row r="1281" spans="1:3" x14ac:dyDescent="0.25">
      <c r="A1281" s="385"/>
      <c r="B1281" s="161"/>
      <c r="C1281" s="161"/>
    </row>
    <row r="1282" spans="1:3" x14ac:dyDescent="0.25">
      <c r="A1282" s="385"/>
      <c r="B1282" s="161"/>
      <c r="C1282" s="161"/>
    </row>
    <row r="1283" spans="1:3" x14ac:dyDescent="0.25">
      <c r="A1283" s="385"/>
      <c r="B1283" s="161"/>
      <c r="C1283" s="161"/>
    </row>
    <row r="1284" spans="1:3" x14ac:dyDescent="0.25">
      <c r="A1284" s="385"/>
      <c r="B1284" s="161"/>
      <c r="C1284" s="161"/>
    </row>
    <row r="1285" spans="1:3" x14ac:dyDescent="0.25">
      <c r="A1285" s="385"/>
      <c r="B1285" s="161"/>
      <c r="C1285" s="161"/>
    </row>
    <row r="1286" spans="1:3" x14ac:dyDescent="0.25">
      <c r="A1286" s="385"/>
      <c r="B1286" s="161"/>
      <c r="C1286" s="161"/>
    </row>
    <row r="1287" spans="1:3" x14ac:dyDescent="0.25">
      <c r="A1287" s="385"/>
      <c r="B1287" s="161"/>
      <c r="C1287" s="161"/>
    </row>
    <row r="1288" spans="1:3" x14ac:dyDescent="0.25">
      <c r="A1288" s="385"/>
      <c r="B1288" s="161"/>
      <c r="C1288" s="161"/>
    </row>
    <row r="1289" spans="1:3" x14ac:dyDescent="0.25">
      <c r="A1289" s="385"/>
      <c r="B1289" s="161"/>
      <c r="C1289" s="161"/>
    </row>
    <row r="1290" spans="1:3" x14ac:dyDescent="0.25">
      <c r="A1290" s="385"/>
      <c r="B1290" s="161"/>
      <c r="C1290" s="161"/>
    </row>
    <row r="1291" spans="1:3" x14ac:dyDescent="0.25">
      <c r="A1291" s="385"/>
      <c r="B1291" s="161"/>
      <c r="C1291" s="161"/>
    </row>
    <row r="1292" spans="1:3" x14ac:dyDescent="0.25">
      <c r="A1292" s="385"/>
      <c r="B1292" s="161"/>
      <c r="C1292" s="161"/>
    </row>
    <row r="1293" spans="1:3" x14ac:dyDescent="0.25">
      <c r="A1293" s="385"/>
      <c r="B1293" s="161"/>
      <c r="C1293" s="161"/>
    </row>
    <row r="1294" spans="1:3" x14ac:dyDescent="0.25">
      <c r="A1294" s="385"/>
      <c r="B1294" s="161"/>
      <c r="C1294" s="161"/>
    </row>
    <row r="1295" spans="1:3" x14ac:dyDescent="0.25">
      <c r="A1295" s="385"/>
      <c r="B1295" s="161"/>
      <c r="C1295" s="161"/>
    </row>
    <row r="1296" spans="1:3" x14ac:dyDescent="0.25">
      <c r="A1296" s="385"/>
      <c r="B1296" s="161"/>
      <c r="C1296" s="161"/>
    </row>
    <row r="1297" spans="1:3" x14ac:dyDescent="0.25">
      <c r="A1297" s="385"/>
      <c r="B1297" s="161"/>
      <c r="C1297" s="161"/>
    </row>
    <row r="1298" spans="1:3" x14ac:dyDescent="0.25">
      <c r="A1298" s="385"/>
      <c r="B1298" s="161"/>
      <c r="C1298" s="161"/>
    </row>
    <row r="1299" spans="1:3" x14ac:dyDescent="0.25">
      <c r="A1299" s="385"/>
      <c r="B1299" s="161"/>
      <c r="C1299" s="161"/>
    </row>
    <row r="1300" spans="1:3" x14ac:dyDescent="0.25">
      <c r="A1300" s="385"/>
      <c r="B1300" s="161"/>
      <c r="C1300" s="161"/>
    </row>
    <row r="1301" spans="1:3" x14ac:dyDescent="0.25">
      <c r="A1301" s="385"/>
      <c r="B1301" s="161"/>
      <c r="C1301" s="161"/>
    </row>
    <row r="1302" spans="1:3" x14ac:dyDescent="0.25">
      <c r="A1302" s="385"/>
      <c r="B1302" s="161"/>
      <c r="C1302" s="161"/>
    </row>
    <row r="1303" spans="1:3" x14ac:dyDescent="0.25">
      <c r="A1303" s="385"/>
      <c r="B1303" s="161"/>
      <c r="C1303" s="161"/>
    </row>
    <row r="1304" spans="1:3" x14ac:dyDescent="0.25">
      <c r="A1304" s="385"/>
      <c r="B1304" s="161"/>
      <c r="C1304" s="161"/>
    </row>
    <row r="1305" spans="1:3" x14ac:dyDescent="0.25">
      <c r="A1305" s="385"/>
      <c r="B1305" s="161"/>
      <c r="C1305" s="161"/>
    </row>
    <row r="1306" spans="1:3" x14ac:dyDescent="0.25">
      <c r="A1306" s="385"/>
      <c r="B1306" s="161"/>
      <c r="C1306" s="161"/>
    </row>
    <row r="1307" spans="1:3" x14ac:dyDescent="0.25">
      <c r="A1307" s="385"/>
      <c r="B1307" s="161"/>
      <c r="C1307" s="161"/>
    </row>
    <row r="1308" spans="1:3" x14ac:dyDescent="0.25">
      <c r="A1308" s="385"/>
      <c r="B1308" s="161"/>
      <c r="C1308" s="161"/>
    </row>
    <row r="1309" spans="1:3" x14ac:dyDescent="0.25">
      <c r="A1309" s="385"/>
      <c r="B1309" s="161"/>
      <c r="C1309" s="161"/>
    </row>
    <row r="1310" spans="1:3" x14ac:dyDescent="0.25">
      <c r="A1310" s="385"/>
      <c r="B1310" s="161"/>
      <c r="C1310" s="161"/>
    </row>
    <row r="1311" spans="1:3" x14ac:dyDescent="0.25">
      <c r="A1311" s="385"/>
      <c r="B1311" s="161"/>
      <c r="C1311" s="161"/>
    </row>
    <row r="1312" spans="1:3" x14ac:dyDescent="0.25">
      <c r="A1312" s="385"/>
      <c r="B1312" s="161"/>
      <c r="C1312" s="161"/>
    </row>
    <row r="1313" spans="1:3" x14ac:dyDescent="0.25">
      <c r="A1313" s="385"/>
      <c r="B1313" s="161"/>
      <c r="C1313" s="161"/>
    </row>
    <row r="1314" spans="1:3" x14ac:dyDescent="0.25">
      <c r="A1314" s="385"/>
      <c r="B1314" s="161"/>
      <c r="C1314" s="161"/>
    </row>
    <row r="1315" spans="1:3" x14ac:dyDescent="0.25">
      <c r="A1315" s="385"/>
      <c r="B1315" s="161"/>
      <c r="C1315" s="161"/>
    </row>
    <row r="1316" spans="1:3" x14ac:dyDescent="0.25">
      <c r="A1316" s="385"/>
      <c r="B1316" s="161"/>
      <c r="C1316" s="161"/>
    </row>
    <row r="1317" spans="1:3" x14ac:dyDescent="0.25">
      <c r="A1317" s="385"/>
      <c r="B1317" s="161"/>
      <c r="C1317" s="161"/>
    </row>
    <row r="1318" spans="1:3" x14ac:dyDescent="0.25">
      <c r="A1318" s="385"/>
      <c r="B1318" s="161"/>
      <c r="C1318" s="161"/>
    </row>
    <row r="1319" spans="1:3" x14ac:dyDescent="0.25">
      <c r="A1319" s="385"/>
      <c r="B1319" s="161"/>
      <c r="C1319" s="161"/>
    </row>
    <row r="1320" spans="1:3" x14ac:dyDescent="0.25">
      <c r="A1320" s="385"/>
      <c r="B1320" s="161"/>
      <c r="C1320" s="161"/>
    </row>
    <row r="1321" spans="1:3" x14ac:dyDescent="0.25">
      <c r="A1321" s="385"/>
      <c r="B1321" s="161"/>
      <c r="C1321" s="161"/>
    </row>
    <row r="1322" spans="1:3" x14ac:dyDescent="0.25">
      <c r="A1322" s="385"/>
      <c r="B1322" s="161"/>
      <c r="C1322" s="161"/>
    </row>
    <row r="1323" spans="1:3" x14ac:dyDescent="0.25">
      <c r="A1323" s="385"/>
      <c r="B1323" s="161"/>
      <c r="C1323" s="161"/>
    </row>
    <row r="1324" spans="1:3" x14ac:dyDescent="0.25">
      <c r="A1324" s="385"/>
      <c r="B1324" s="161"/>
      <c r="C1324" s="161"/>
    </row>
    <row r="1325" spans="1:3" x14ac:dyDescent="0.25">
      <c r="A1325" s="385"/>
      <c r="B1325" s="161"/>
      <c r="C1325" s="161"/>
    </row>
    <row r="1326" spans="1:3" x14ac:dyDescent="0.25">
      <c r="A1326" s="385"/>
      <c r="B1326" s="161"/>
      <c r="C1326" s="161"/>
    </row>
    <row r="1327" spans="1:3" x14ac:dyDescent="0.25">
      <c r="A1327" s="385"/>
      <c r="B1327" s="161"/>
      <c r="C1327" s="161"/>
    </row>
    <row r="1328" spans="1:3" x14ac:dyDescent="0.25">
      <c r="A1328" s="385"/>
      <c r="B1328" s="161"/>
      <c r="C1328" s="161"/>
    </row>
    <row r="1329" spans="1:3" x14ac:dyDescent="0.25">
      <c r="A1329" s="385"/>
      <c r="B1329" s="161"/>
      <c r="C1329" s="161"/>
    </row>
    <row r="1330" spans="1:3" x14ac:dyDescent="0.25">
      <c r="A1330" s="385"/>
      <c r="B1330" s="161"/>
      <c r="C1330" s="161"/>
    </row>
    <row r="1331" spans="1:3" x14ac:dyDescent="0.25">
      <c r="A1331" s="385"/>
      <c r="B1331" s="161"/>
      <c r="C1331" s="161"/>
    </row>
    <row r="1332" spans="1:3" x14ac:dyDescent="0.25">
      <c r="A1332" s="385"/>
      <c r="B1332" s="161"/>
      <c r="C1332" s="161"/>
    </row>
    <row r="1333" spans="1:3" x14ac:dyDescent="0.25">
      <c r="A1333" s="385"/>
      <c r="B1333" s="161"/>
      <c r="C1333" s="161"/>
    </row>
    <row r="1334" spans="1:3" x14ac:dyDescent="0.25">
      <c r="A1334" s="385"/>
      <c r="B1334" s="161"/>
      <c r="C1334" s="161"/>
    </row>
    <row r="1335" spans="1:3" x14ac:dyDescent="0.25">
      <c r="A1335" s="385"/>
      <c r="B1335" s="161"/>
      <c r="C1335" s="161"/>
    </row>
    <row r="1336" spans="1:3" x14ac:dyDescent="0.25">
      <c r="A1336" s="385"/>
      <c r="B1336" s="161"/>
      <c r="C1336" s="161"/>
    </row>
    <row r="1337" spans="1:3" x14ac:dyDescent="0.25">
      <c r="A1337" s="385"/>
      <c r="B1337" s="161"/>
      <c r="C1337" s="161"/>
    </row>
    <row r="1338" spans="1:3" x14ac:dyDescent="0.25">
      <c r="A1338" s="385"/>
      <c r="B1338" s="161"/>
      <c r="C1338" s="161"/>
    </row>
    <row r="1339" spans="1:3" x14ac:dyDescent="0.25">
      <c r="A1339" s="385"/>
      <c r="B1339" s="161"/>
      <c r="C1339" s="161"/>
    </row>
    <row r="1340" spans="1:3" x14ac:dyDescent="0.25">
      <c r="A1340" s="385"/>
      <c r="B1340" s="161"/>
      <c r="C1340" s="161"/>
    </row>
    <row r="1341" spans="1:3" x14ac:dyDescent="0.25">
      <c r="A1341" s="385"/>
      <c r="B1341" s="161"/>
      <c r="C1341" s="161"/>
    </row>
    <row r="1342" spans="1:3" x14ac:dyDescent="0.25">
      <c r="A1342" s="385"/>
      <c r="B1342" s="161"/>
      <c r="C1342" s="161"/>
    </row>
    <row r="1343" spans="1:3" x14ac:dyDescent="0.25">
      <c r="A1343" s="385"/>
      <c r="B1343" s="161"/>
      <c r="C1343" s="161"/>
    </row>
    <row r="1344" spans="1:3" x14ac:dyDescent="0.25">
      <c r="A1344" s="385"/>
      <c r="B1344" s="161"/>
      <c r="C1344" s="161"/>
    </row>
    <row r="1345" spans="1:3" x14ac:dyDescent="0.25">
      <c r="A1345" s="385"/>
      <c r="B1345" s="161"/>
      <c r="C1345" s="161"/>
    </row>
    <row r="1346" spans="1:3" x14ac:dyDescent="0.25">
      <c r="A1346" s="385"/>
      <c r="B1346" s="161"/>
      <c r="C1346" s="161"/>
    </row>
    <row r="1347" spans="1:3" x14ac:dyDescent="0.25">
      <c r="A1347" s="385"/>
      <c r="B1347" s="161"/>
      <c r="C1347" s="161"/>
    </row>
    <row r="1348" spans="1:3" x14ac:dyDescent="0.25">
      <c r="A1348" s="385"/>
      <c r="B1348" s="161"/>
      <c r="C1348" s="161"/>
    </row>
    <row r="1349" spans="1:3" x14ac:dyDescent="0.25">
      <c r="A1349" s="385"/>
      <c r="B1349" s="161"/>
      <c r="C1349" s="161"/>
    </row>
    <row r="1350" spans="1:3" x14ac:dyDescent="0.25">
      <c r="A1350" s="385"/>
      <c r="B1350" s="161"/>
      <c r="C1350" s="161"/>
    </row>
    <row r="1351" spans="1:3" x14ac:dyDescent="0.25">
      <c r="A1351" s="385"/>
      <c r="B1351" s="161"/>
      <c r="C1351" s="161"/>
    </row>
    <row r="1352" spans="1:3" x14ac:dyDescent="0.25">
      <c r="A1352" s="385"/>
      <c r="B1352" s="161"/>
      <c r="C1352" s="161"/>
    </row>
    <row r="1353" spans="1:3" x14ac:dyDescent="0.25">
      <c r="A1353" s="385"/>
      <c r="B1353" s="161"/>
      <c r="C1353" s="161"/>
    </row>
    <row r="1354" spans="1:3" x14ac:dyDescent="0.25">
      <c r="A1354" s="385"/>
      <c r="B1354" s="161"/>
      <c r="C1354" s="161"/>
    </row>
    <row r="1355" spans="1:3" x14ac:dyDescent="0.25">
      <c r="A1355" s="385"/>
      <c r="B1355" s="161"/>
      <c r="C1355" s="161"/>
    </row>
    <row r="1356" spans="1:3" x14ac:dyDescent="0.25">
      <c r="A1356" s="385"/>
      <c r="B1356" s="161"/>
      <c r="C1356" s="161"/>
    </row>
    <row r="1357" spans="1:3" x14ac:dyDescent="0.25">
      <c r="A1357" s="385"/>
      <c r="B1357" s="161"/>
      <c r="C1357" s="161"/>
    </row>
    <row r="1358" spans="1:3" x14ac:dyDescent="0.25">
      <c r="A1358" s="385"/>
      <c r="B1358" s="161"/>
      <c r="C1358" s="161"/>
    </row>
    <row r="1359" spans="1:3" x14ac:dyDescent="0.25">
      <c r="A1359" s="385"/>
      <c r="B1359" s="161"/>
      <c r="C1359" s="161"/>
    </row>
    <row r="1360" spans="1:3" x14ac:dyDescent="0.25">
      <c r="A1360" s="385"/>
      <c r="B1360" s="161"/>
      <c r="C1360" s="161"/>
    </row>
    <row r="1361" spans="1:3" x14ac:dyDescent="0.25">
      <c r="A1361" s="385"/>
      <c r="B1361" s="161"/>
      <c r="C1361" s="161"/>
    </row>
    <row r="1362" spans="1:3" x14ac:dyDescent="0.25">
      <c r="A1362" s="385"/>
      <c r="B1362" s="161"/>
      <c r="C1362" s="161"/>
    </row>
    <row r="1363" spans="1:3" x14ac:dyDescent="0.25">
      <c r="A1363" s="385"/>
      <c r="B1363" s="161"/>
      <c r="C1363" s="161"/>
    </row>
    <row r="1364" spans="1:3" x14ac:dyDescent="0.25">
      <c r="A1364" s="385"/>
      <c r="B1364" s="161"/>
      <c r="C1364" s="161"/>
    </row>
    <row r="1365" spans="1:3" x14ac:dyDescent="0.25">
      <c r="A1365" s="385"/>
      <c r="B1365" s="161"/>
      <c r="C1365" s="161"/>
    </row>
    <row r="1366" spans="1:3" x14ac:dyDescent="0.25">
      <c r="A1366" s="385"/>
      <c r="B1366" s="161"/>
      <c r="C1366" s="161"/>
    </row>
    <row r="1367" spans="1:3" x14ac:dyDescent="0.25">
      <c r="A1367" s="385"/>
      <c r="B1367" s="161"/>
      <c r="C1367" s="161"/>
    </row>
    <row r="1368" spans="1:3" x14ac:dyDescent="0.25">
      <c r="A1368" s="385"/>
      <c r="B1368" s="161"/>
      <c r="C1368" s="161"/>
    </row>
    <row r="1369" spans="1:3" x14ac:dyDescent="0.25">
      <c r="A1369" s="385"/>
      <c r="B1369" s="161"/>
      <c r="C1369" s="161"/>
    </row>
    <row r="1370" spans="1:3" x14ac:dyDescent="0.25">
      <c r="A1370" s="385"/>
      <c r="B1370" s="161"/>
      <c r="C1370" s="161"/>
    </row>
    <row r="1371" spans="1:3" x14ac:dyDescent="0.25">
      <c r="A1371" s="385"/>
      <c r="B1371" s="161"/>
      <c r="C1371" s="161"/>
    </row>
    <row r="1372" spans="1:3" x14ac:dyDescent="0.25">
      <c r="A1372" s="385"/>
      <c r="B1372" s="161"/>
      <c r="C1372" s="161"/>
    </row>
    <row r="1373" spans="1:3" x14ac:dyDescent="0.25">
      <c r="A1373" s="385"/>
      <c r="B1373" s="161"/>
      <c r="C1373" s="161"/>
    </row>
    <row r="1374" spans="1:3" x14ac:dyDescent="0.25">
      <c r="A1374" s="385"/>
      <c r="B1374" s="161"/>
      <c r="C1374" s="161"/>
    </row>
    <row r="1375" spans="1:3" x14ac:dyDescent="0.25">
      <c r="A1375" s="385"/>
      <c r="B1375" s="161"/>
      <c r="C1375" s="161"/>
    </row>
    <row r="1376" spans="1:3" x14ac:dyDescent="0.25">
      <c r="A1376" s="385"/>
      <c r="B1376" s="161"/>
      <c r="C1376" s="161"/>
    </row>
    <row r="1377" spans="1:3" x14ac:dyDescent="0.25">
      <c r="A1377" s="385"/>
      <c r="B1377" s="161"/>
      <c r="C1377" s="161"/>
    </row>
    <row r="1378" spans="1:3" x14ac:dyDescent="0.25">
      <c r="A1378" s="385"/>
      <c r="B1378" s="161"/>
      <c r="C1378" s="161"/>
    </row>
    <row r="1379" spans="1:3" x14ac:dyDescent="0.25">
      <c r="A1379" s="385"/>
      <c r="B1379" s="161"/>
      <c r="C1379" s="161"/>
    </row>
    <row r="1380" spans="1:3" x14ac:dyDescent="0.25">
      <c r="A1380" s="385"/>
      <c r="B1380" s="161"/>
      <c r="C1380" s="161"/>
    </row>
    <row r="1381" spans="1:3" x14ac:dyDescent="0.25">
      <c r="A1381" s="385"/>
      <c r="B1381" s="161"/>
      <c r="C1381" s="161"/>
    </row>
    <row r="1382" spans="1:3" x14ac:dyDescent="0.25">
      <c r="A1382" s="385"/>
      <c r="B1382" s="161"/>
      <c r="C1382" s="161"/>
    </row>
    <row r="1383" spans="1:3" x14ac:dyDescent="0.25">
      <c r="A1383" s="385"/>
      <c r="B1383" s="161"/>
      <c r="C1383" s="161"/>
    </row>
    <row r="1384" spans="1:3" x14ac:dyDescent="0.25">
      <c r="A1384" s="385"/>
      <c r="B1384" s="161"/>
      <c r="C1384" s="161"/>
    </row>
    <row r="1385" spans="1:3" x14ac:dyDescent="0.25">
      <c r="A1385" s="385"/>
      <c r="B1385" s="161"/>
      <c r="C1385" s="161"/>
    </row>
    <row r="1386" spans="1:3" x14ac:dyDescent="0.25">
      <c r="A1386" s="385"/>
      <c r="B1386" s="161"/>
      <c r="C1386" s="161"/>
    </row>
    <row r="1387" spans="1:3" x14ac:dyDescent="0.25">
      <c r="A1387" s="385"/>
      <c r="B1387" s="161"/>
      <c r="C1387" s="161"/>
    </row>
    <row r="1388" spans="1:3" x14ac:dyDescent="0.25">
      <c r="A1388" s="385"/>
      <c r="B1388" s="161"/>
      <c r="C1388" s="161"/>
    </row>
    <row r="1389" spans="1:3" x14ac:dyDescent="0.25">
      <c r="A1389" s="385"/>
      <c r="B1389" s="161"/>
      <c r="C1389" s="161"/>
    </row>
    <row r="1390" spans="1:3" x14ac:dyDescent="0.25">
      <c r="A1390" s="385"/>
      <c r="B1390" s="161"/>
      <c r="C1390" s="161"/>
    </row>
    <row r="1391" spans="1:3" x14ac:dyDescent="0.25">
      <c r="A1391" s="385"/>
      <c r="B1391" s="161"/>
      <c r="C1391" s="161"/>
    </row>
    <row r="1392" spans="1:3" x14ac:dyDescent="0.25">
      <c r="A1392" s="385"/>
      <c r="B1392" s="161"/>
      <c r="C1392" s="161"/>
    </row>
    <row r="1393" spans="1:3" x14ac:dyDescent="0.25">
      <c r="A1393" s="385"/>
      <c r="B1393" s="161"/>
      <c r="C1393" s="161"/>
    </row>
    <row r="1394" spans="1:3" x14ac:dyDescent="0.25">
      <c r="A1394" s="385"/>
      <c r="B1394" s="161"/>
      <c r="C1394" s="161"/>
    </row>
    <row r="1395" spans="1:3" x14ac:dyDescent="0.25">
      <c r="A1395" s="385"/>
      <c r="B1395" s="161"/>
      <c r="C1395" s="161"/>
    </row>
    <row r="1396" spans="1:3" x14ac:dyDescent="0.25">
      <c r="A1396" s="385"/>
      <c r="B1396" s="161"/>
      <c r="C1396" s="161"/>
    </row>
    <row r="1397" spans="1:3" x14ac:dyDescent="0.25">
      <c r="A1397" s="385"/>
      <c r="B1397" s="161"/>
      <c r="C1397" s="161"/>
    </row>
    <row r="1398" spans="1:3" x14ac:dyDescent="0.25">
      <c r="A1398" s="385"/>
      <c r="B1398" s="161"/>
      <c r="C1398" s="161"/>
    </row>
    <row r="1399" spans="1:3" x14ac:dyDescent="0.25">
      <c r="A1399" s="385"/>
      <c r="B1399" s="161"/>
      <c r="C1399" s="161"/>
    </row>
    <row r="1400" spans="1:3" x14ac:dyDescent="0.25">
      <c r="A1400" s="385"/>
      <c r="B1400" s="161"/>
      <c r="C1400" s="161"/>
    </row>
    <row r="1401" spans="1:3" x14ac:dyDescent="0.25">
      <c r="A1401" s="385"/>
      <c r="B1401" s="161"/>
      <c r="C1401" s="161"/>
    </row>
    <row r="1402" spans="1:3" x14ac:dyDescent="0.25">
      <c r="A1402" s="385"/>
      <c r="B1402" s="161"/>
      <c r="C1402" s="161"/>
    </row>
    <row r="1403" spans="1:3" x14ac:dyDescent="0.25">
      <c r="A1403" s="385"/>
      <c r="B1403" s="161"/>
      <c r="C1403" s="161"/>
    </row>
    <row r="1404" spans="1:3" x14ac:dyDescent="0.25">
      <c r="A1404" s="385"/>
      <c r="B1404" s="161"/>
      <c r="C1404" s="161"/>
    </row>
    <row r="1405" spans="1:3" x14ac:dyDescent="0.25">
      <c r="A1405" s="385"/>
      <c r="B1405" s="161"/>
      <c r="C1405" s="161"/>
    </row>
    <row r="1406" spans="1:3" x14ac:dyDescent="0.25">
      <c r="A1406" s="385"/>
      <c r="B1406" s="161"/>
      <c r="C1406" s="161"/>
    </row>
    <row r="1407" spans="1:3" x14ac:dyDescent="0.25">
      <c r="A1407" s="385"/>
      <c r="B1407" s="161"/>
      <c r="C1407" s="161"/>
    </row>
    <row r="1408" spans="1:3" x14ac:dyDescent="0.25">
      <c r="A1408" s="385"/>
      <c r="B1408" s="161"/>
      <c r="C1408" s="161"/>
    </row>
    <row r="1409" spans="1:3" x14ac:dyDescent="0.25">
      <c r="A1409" s="385"/>
      <c r="B1409" s="161"/>
      <c r="C1409" s="161"/>
    </row>
    <row r="1410" spans="1:3" x14ac:dyDescent="0.25">
      <c r="A1410" s="385"/>
      <c r="B1410" s="161"/>
      <c r="C1410" s="161"/>
    </row>
    <row r="1411" spans="1:3" x14ac:dyDescent="0.25">
      <c r="A1411" s="385"/>
      <c r="B1411" s="161"/>
      <c r="C1411" s="161"/>
    </row>
    <row r="1412" spans="1:3" x14ac:dyDescent="0.25">
      <c r="A1412" s="385"/>
      <c r="B1412" s="161"/>
      <c r="C1412" s="161"/>
    </row>
    <row r="1413" spans="1:3" x14ac:dyDescent="0.25">
      <c r="A1413" s="385"/>
      <c r="B1413" s="161"/>
      <c r="C1413" s="161"/>
    </row>
    <row r="1414" spans="1:3" x14ac:dyDescent="0.25">
      <c r="A1414" s="385"/>
      <c r="B1414" s="161"/>
      <c r="C1414" s="161"/>
    </row>
    <row r="1415" spans="1:3" x14ac:dyDescent="0.25">
      <c r="A1415" s="385"/>
      <c r="B1415" s="161"/>
      <c r="C1415" s="161"/>
    </row>
    <row r="1416" spans="1:3" x14ac:dyDescent="0.25">
      <c r="A1416" s="385"/>
      <c r="B1416" s="161"/>
      <c r="C1416" s="161"/>
    </row>
    <row r="1417" spans="1:3" x14ac:dyDescent="0.25">
      <c r="A1417" s="385"/>
      <c r="B1417" s="161"/>
      <c r="C1417" s="161"/>
    </row>
    <row r="1418" spans="1:3" x14ac:dyDescent="0.25">
      <c r="A1418" s="385"/>
      <c r="B1418" s="161"/>
      <c r="C1418" s="161"/>
    </row>
    <row r="1419" spans="1:3" x14ac:dyDescent="0.25">
      <c r="A1419" s="385"/>
      <c r="B1419" s="161"/>
      <c r="C1419" s="161"/>
    </row>
    <row r="1420" spans="1:3" x14ac:dyDescent="0.25">
      <c r="A1420" s="385"/>
      <c r="B1420" s="161"/>
      <c r="C1420" s="161"/>
    </row>
    <row r="1421" spans="1:3" x14ac:dyDescent="0.25">
      <c r="A1421" s="385"/>
      <c r="B1421" s="161"/>
      <c r="C1421" s="161"/>
    </row>
    <row r="1422" spans="1:3" x14ac:dyDescent="0.25">
      <c r="A1422" s="385"/>
      <c r="B1422" s="161"/>
      <c r="C1422" s="161"/>
    </row>
    <row r="1423" spans="1:3" x14ac:dyDescent="0.25">
      <c r="A1423" s="385"/>
      <c r="B1423" s="161"/>
      <c r="C1423" s="161"/>
    </row>
    <row r="1424" spans="1:3" x14ac:dyDescent="0.25">
      <c r="A1424" s="385"/>
      <c r="B1424" s="161"/>
      <c r="C1424" s="161"/>
    </row>
    <row r="1425" spans="1:3" x14ac:dyDescent="0.25">
      <c r="A1425" s="385"/>
      <c r="B1425" s="161"/>
      <c r="C1425" s="161"/>
    </row>
    <row r="1426" spans="1:3" x14ac:dyDescent="0.25">
      <c r="A1426" s="385"/>
      <c r="B1426" s="161"/>
      <c r="C1426" s="161"/>
    </row>
    <row r="1427" spans="1:3" x14ac:dyDescent="0.25">
      <c r="A1427" s="385"/>
      <c r="B1427" s="161"/>
      <c r="C1427" s="161"/>
    </row>
    <row r="1428" spans="1:3" x14ac:dyDescent="0.25">
      <c r="A1428" s="385"/>
      <c r="B1428" s="161"/>
      <c r="C1428" s="161"/>
    </row>
    <row r="1429" spans="1:3" x14ac:dyDescent="0.25">
      <c r="A1429" s="385"/>
      <c r="B1429" s="161"/>
      <c r="C1429" s="161"/>
    </row>
    <row r="1430" spans="1:3" x14ac:dyDescent="0.25">
      <c r="A1430" s="385"/>
      <c r="B1430" s="161"/>
      <c r="C1430" s="161"/>
    </row>
    <row r="1431" spans="1:3" x14ac:dyDescent="0.25">
      <c r="A1431" s="385"/>
      <c r="B1431" s="161"/>
      <c r="C1431" s="161"/>
    </row>
    <row r="1432" spans="1:3" x14ac:dyDescent="0.25">
      <c r="A1432" s="385"/>
      <c r="B1432" s="161"/>
      <c r="C1432" s="161"/>
    </row>
    <row r="1433" spans="1:3" x14ac:dyDescent="0.25">
      <c r="A1433" s="385"/>
      <c r="B1433" s="161"/>
      <c r="C1433" s="161"/>
    </row>
    <row r="1434" spans="1:3" x14ac:dyDescent="0.25">
      <c r="A1434" s="385"/>
      <c r="B1434" s="161"/>
      <c r="C1434" s="161"/>
    </row>
    <row r="1435" spans="1:3" x14ac:dyDescent="0.25">
      <c r="A1435" s="385"/>
      <c r="B1435" s="161"/>
      <c r="C1435" s="161"/>
    </row>
    <row r="1436" spans="1:3" x14ac:dyDescent="0.25">
      <c r="A1436" s="385"/>
      <c r="B1436" s="161"/>
      <c r="C1436" s="161"/>
    </row>
    <row r="1437" spans="1:3" x14ac:dyDescent="0.25">
      <c r="A1437" s="385"/>
      <c r="B1437" s="161"/>
      <c r="C1437" s="161"/>
    </row>
    <row r="1438" spans="1:3" x14ac:dyDescent="0.25">
      <c r="A1438" s="385"/>
      <c r="B1438" s="161"/>
      <c r="C1438" s="161"/>
    </row>
    <row r="1439" spans="1:3" x14ac:dyDescent="0.25">
      <c r="A1439" s="385"/>
      <c r="B1439" s="161"/>
      <c r="C1439" s="161"/>
    </row>
    <row r="1440" spans="1:3" x14ac:dyDescent="0.25">
      <c r="A1440" s="385"/>
      <c r="B1440" s="161"/>
      <c r="C1440" s="161"/>
    </row>
    <row r="1441" spans="1:3" x14ac:dyDescent="0.25">
      <c r="A1441" s="385"/>
      <c r="B1441" s="161"/>
      <c r="C1441" s="161"/>
    </row>
    <row r="1442" spans="1:3" x14ac:dyDescent="0.25">
      <c r="A1442" s="385"/>
      <c r="B1442" s="161"/>
      <c r="C1442" s="161"/>
    </row>
    <row r="1443" spans="1:3" x14ac:dyDescent="0.25">
      <c r="A1443" s="385"/>
      <c r="B1443" s="161"/>
      <c r="C1443" s="161"/>
    </row>
    <row r="1444" spans="1:3" x14ac:dyDescent="0.25">
      <c r="A1444" s="385"/>
      <c r="B1444" s="161"/>
      <c r="C1444" s="161"/>
    </row>
    <row r="1445" spans="1:3" x14ac:dyDescent="0.25">
      <c r="A1445" s="385"/>
      <c r="B1445" s="161"/>
      <c r="C1445" s="161"/>
    </row>
    <row r="1446" spans="1:3" x14ac:dyDescent="0.25">
      <c r="A1446" s="385"/>
      <c r="B1446" s="161"/>
      <c r="C1446" s="161"/>
    </row>
    <row r="1447" spans="1:3" x14ac:dyDescent="0.25">
      <c r="A1447" s="385"/>
      <c r="B1447" s="161"/>
      <c r="C1447" s="161"/>
    </row>
    <row r="1448" spans="1:3" x14ac:dyDescent="0.25">
      <c r="A1448" s="385"/>
      <c r="B1448" s="161"/>
      <c r="C1448" s="161"/>
    </row>
    <row r="1449" spans="1:3" x14ac:dyDescent="0.25">
      <c r="A1449" s="385"/>
      <c r="B1449" s="161"/>
      <c r="C1449" s="161"/>
    </row>
    <row r="1450" spans="1:3" x14ac:dyDescent="0.25">
      <c r="A1450" s="385"/>
      <c r="B1450" s="161"/>
      <c r="C1450" s="161"/>
    </row>
    <row r="1451" spans="1:3" x14ac:dyDescent="0.25">
      <c r="A1451" s="385"/>
      <c r="B1451" s="161"/>
      <c r="C1451" s="161"/>
    </row>
    <row r="1452" spans="1:3" x14ac:dyDescent="0.25">
      <c r="A1452" s="385"/>
      <c r="B1452" s="161"/>
      <c r="C1452" s="161"/>
    </row>
    <row r="1453" spans="1:3" x14ac:dyDescent="0.25">
      <c r="A1453" s="385"/>
      <c r="B1453" s="161"/>
      <c r="C1453" s="161"/>
    </row>
    <row r="1454" spans="1:3" x14ac:dyDescent="0.25">
      <c r="A1454" s="385"/>
      <c r="B1454" s="161"/>
      <c r="C1454" s="161"/>
    </row>
    <row r="1455" spans="1:3" x14ac:dyDescent="0.25">
      <c r="A1455" s="385"/>
      <c r="B1455" s="161"/>
      <c r="C1455" s="161"/>
    </row>
    <row r="1456" spans="1:3" x14ac:dyDescent="0.25">
      <c r="A1456" s="385"/>
      <c r="B1456" s="161"/>
      <c r="C1456" s="161"/>
    </row>
    <row r="1457" spans="1:3" x14ac:dyDescent="0.25">
      <c r="A1457" s="385"/>
      <c r="B1457" s="161"/>
      <c r="C1457" s="161"/>
    </row>
    <row r="1458" spans="1:3" x14ac:dyDescent="0.25">
      <c r="A1458" s="385"/>
      <c r="B1458" s="161"/>
      <c r="C1458" s="161"/>
    </row>
    <row r="1459" spans="1:3" x14ac:dyDescent="0.25">
      <c r="A1459" s="385"/>
      <c r="B1459" s="161"/>
      <c r="C1459" s="161"/>
    </row>
    <row r="1460" spans="1:3" x14ac:dyDescent="0.25">
      <c r="A1460" s="385"/>
      <c r="B1460" s="161"/>
      <c r="C1460" s="161"/>
    </row>
    <row r="1461" spans="1:3" x14ac:dyDescent="0.25">
      <c r="A1461" s="385"/>
      <c r="B1461" s="161"/>
      <c r="C1461" s="161"/>
    </row>
    <row r="1462" spans="1:3" x14ac:dyDescent="0.25">
      <c r="A1462" s="385"/>
      <c r="B1462" s="161"/>
      <c r="C1462" s="161"/>
    </row>
    <row r="1463" spans="1:3" x14ac:dyDescent="0.25">
      <c r="A1463" s="385"/>
      <c r="B1463" s="161"/>
      <c r="C1463" s="161"/>
    </row>
    <row r="1464" spans="1:3" x14ac:dyDescent="0.25">
      <c r="A1464" s="385"/>
      <c r="B1464" s="161"/>
      <c r="C1464" s="161"/>
    </row>
    <row r="1465" spans="1:3" x14ac:dyDescent="0.25">
      <c r="A1465" s="385"/>
      <c r="B1465" s="161"/>
      <c r="C1465" s="161"/>
    </row>
    <row r="1466" spans="1:3" x14ac:dyDescent="0.25">
      <c r="A1466" s="385"/>
      <c r="B1466" s="161"/>
      <c r="C1466" s="161"/>
    </row>
    <row r="1467" spans="1:3" x14ac:dyDescent="0.25">
      <c r="A1467" s="385"/>
      <c r="B1467" s="161"/>
      <c r="C1467" s="161"/>
    </row>
    <row r="1468" spans="1:3" x14ac:dyDescent="0.25">
      <c r="A1468" s="385"/>
      <c r="B1468" s="161"/>
      <c r="C1468" s="161"/>
    </row>
    <row r="1469" spans="1:3" x14ac:dyDescent="0.25">
      <c r="A1469" s="385"/>
      <c r="B1469" s="161"/>
      <c r="C1469" s="161"/>
    </row>
    <row r="1470" spans="1:3" x14ac:dyDescent="0.25">
      <c r="A1470" s="385"/>
      <c r="B1470" s="161"/>
      <c r="C1470" s="161"/>
    </row>
    <row r="1471" spans="1:3" x14ac:dyDescent="0.25">
      <c r="A1471" s="385"/>
      <c r="B1471" s="161"/>
      <c r="C1471" s="161"/>
    </row>
    <row r="1472" spans="1:3" x14ac:dyDescent="0.25">
      <c r="A1472" s="385"/>
      <c r="B1472" s="161"/>
      <c r="C1472" s="161"/>
    </row>
    <row r="1473" spans="1:3" x14ac:dyDescent="0.25">
      <c r="A1473" s="385"/>
      <c r="B1473" s="161"/>
      <c r="C1473" s="161"/>
    </row>
    <row r="1474" spans="1:3" x14ac:dyDescent="0.25">
      <c r="A1474" s="385"/>
      <c r="B1474" s="161"/>
      <c r="C1474" s="161"/>
    </row>
    <row r="1475" spans="1:3" x14ac:dyDescent="0.25">
      <c r="A1475" s="385"/>
      <c r="B1475" s="161"/>
      <c r="C1475" s="161"/>
    </row>
    <row r="1476" spans="1:3" x14ac:dyDescent="0.25">
      <c r="A1476" s="385"/>
      <c r="B1476" s="161"/>
      <c r="C1476" s="161"/>
    </row>
    <row r="1477" spans="1:3" x14ac:dyDescent="0.25">
      <c r="A1477" s="385"/>
      <c r="B1477" s="161"/>
      <c r="C1477" s="161"/>
    </row>
    <row r="1478" spans="1:3" x14ac:dyDescent="0.25">
      <c r="A1478" s="385"/>
      <c r="B1478" s="161"/>
      <c r="C1478" s="161"/>
    </row>
    <row r="1479" spans="1:3" x14ac:dyDescent="0.25">
      <c r="A1479" s="385"/>
      <c r="B1479" s="161"/>
      <c r="C1479" s="161"/>
    </row>
    <row r="1480" spans="1:3" x14ac:dyDescent="0.25">
      <c r="A1480" s="385"/>
      <c r="B1480" s="161"/>
      <c r="C1480" s="161"/>
    </row>
    <row r="1481" spans="1:3" x14ac:dyDescent="0.25">
      <c r="A1481" s="385"/>
      <c r="B1481" s="161"/>
      <c r="C1481" s="161"/>
    </row>
    <row r="1482" spans="1:3" x14ac:dyDescent="0.25">
      <c r="A1482" s="385"/>
      <c r="B1482" s="161"/>
      <c r="C1482" s="161"/>
    </row>
    <row r="1483" spans="1:3" x14ac:dyDescent="0.25">
      <c r="A1483" s="385"/>
      <c r="B1483" s="161"/>
      <c r="C1483" s="161"/>
    </row>
    <row r="1484" spans="1:3" x14ac:dyDescent="0.25">
      <c r="A1484" s="385"/>
      <c r="B1484" s="161"/>
      <c r="C1484" s="161"/>
    </row>
    <row r="1485" spans="1:3" x14ac:dyDescent="0.25">
      <c r="A1485" s="385"/>
      <c r="B1485" s="161"/>
      <c r="C1485" s="161"/>
    </row>
    <row r="1486" spans="1:3" x14ac:dyDescent="0.25">
      <c r="A1486" s="385"/>
      <c r="B1486" s="161"/>
      <c r="C1486" s="161"/>
    </row>
    <row r="1487" spans="1:3" x14ac:dyDescent="0.25">
      <c r="A1487" s="385"/>
      <c r="B1487" s="161"/>
      <c r="C1487" s="161"/>
    </row>
    <row r="1488" spans="1:3" x14ac:dyDescent="0.25">
      <c r="A1488" s="385"/>
      <c r="B1488" s="161"/>
      <c r="C1488" s="161"/>
    </row>
    <row r="1489" spans="1:3" x14ac:dyDescent="0.25">
      <c r="A1489" s="385"/>
      <c r="B1489" s="161"/>
      <c r="C1489" s="161"/>
    </row>
    <row r="1490" spans="1:3" x14ac:dyDescent="0.25">
      <c r="A1490" s="385"/>
      <c r="B1490" s="161"/>
      <c r="C1490" s="161"/>
    </row>
    <row r="1491" spans="1:3" x14ac:dyDescent="0.25">
      <c r="A1491" s="385"/>
      <c r="B1491" s="161"/>
      <c r="C1491" s="161"/>
    </row>
    <row r="1492" spans="1:3" x14ac:dyDescent="0.25">
      <c r="A1492" s="385"/>
      <c r="B1492" s="161"/>
      <c r="C1492" s="161"/>
    </row>
    <row r="1493" spans="1:3" x14ac:dyDescent="0.25">
      <c r="A1493" s="385"/>
      <c r="B1493" s="161"/>
      <c r="C1493" s="161"/>
    </row>
    <row r="1494" spans="1:3" x14ac:dyDescent="0.25">
      <c r="A1494" s="385"/>
      <c r="B1494" s="161"/>
      <c r="C1494" s="161"/>
    </row>
    <row r="1495" spans="1:3" x14ac:dyDescent="0.25">
      <c r="A1495" s="385"/>
      <c r="B1495" s="161"/>
      <c r="C1495" s="161"/>
    </row>
    <row r="1496" spans="1:3" x14ac:dyDescent="0.25">
      <c r="A1496" s="385"/>
      <c r="B1496" s="161"/>
      <c r="C1496" s="161"/>
    </row>
    <row r="1497" spans="1:3" x14ac:dyDescent="0.25">
      <c r="A1497" s="385"/>
      <c r="B1497" s="161"/>
      <c r="C1497" s="161"/>
    </row>
    <row r="1498" spans="1:3" x14ac:dyDescent="0.25">
      <c r="A1498" s="385"/>
      <c r="B1498" s="161"/>
      <c r="C1498" s="161"/>
    </row>
    <row r="1499" spans="1:3" x14ac:dyDescent="0.25">
      <c r="A1499" s="385"/>
      <c r="B1499" s="161"/>
      <c r="C1499" s="161"/>
    </row>
    <row r="1500" spans="1:3" x14ac:dyDescent="0.25">
      <c r="A1500" s="385"/>
      <c r="B1500" s="161"/>
      <c r="C1500" s="161"/>
    </row>
    <row r="1501" spans="1:3" x14ac:dyDescent="0.25">
      <c r="A1501" s="385"/>
      <c r="B1501" s="161"/>
      <c r="C1501" s="161"/>
    </row>
    <row r="1502" spans="1:3" x14ac:dyDescent="0.25">
      <c r="A1502" s="385"/>
      <c r="B1502" s="161"/>
      <c r="C1502" s="161"/>
    </row>
    <row r="1503" spans="1:3" x14ac:dyDescent="0.25">
      <c r="A1503" s="385"/>
      <c r="B1503" s="161"/>
      <c r="C1503" s="161"/>
    </row>
    <row r="1504" spans="1:3" x14ac:dyDescent="0.25">
      <c r="A1504" s="385"/>
      <c r="B1504" s="161"/>
      <c r="C1504" s="161"/>
    </row>
    <row r="1505" spans="1:3" x14ac:dyDescent="0.25">
      <c r="A1505" s="385"/>
      <c r="B1505" s="161"/>
      <c r="C1505" s="161"/>
    </row>
    <row r="1506" spans="1:3" x14ac:dyDescent="0.25">
      <c r="A1506" s="385"/>
      <c r="B1506" s="161"/>
      <c r="C1506" s="161"/>
    </row>
    <row r="1507" spans="1:3" x14ac:dyDescent="0.25">
      <c r="A1507" s="385"/>
      <c r="B1507" s="161"/>
      <c r="C1507" s="161"/>
    </row>
    <row r="1508" spans="1:3" x14ac:dyDescent="0.25">
      <c r="A1508" s="385"/>
      <c r="B1508" s="161"/>
      <c r="C1508" s="161"/>
    </row>
    <row r="1509" spans="1:3" x14ac:dyDescent="0.25">
      <c r="A1509" s="385"/>
      <c r="B1509" s="161"/>
      <c r="C1509" s="161"/>
    </row>
    <row r="1510" spans="1:3" x14ac:dyDescent="0.25">
      <c r="A1510" s="385"/>
      <c r="B1510" s="161"/>
      <c r="C1510" s="161"/>
    </row>
    <row r="1511" spans="1:3" x14ac:dyDescent="0.25">
      <c r="A1511" s="385"/>
      <c r="B1511" s="161"/>
      <c r="C1511" s="161"/>
    </row>
    <row r="1512" spans="1:3" x14ac:dyDescent="0.25">
      <c r="A1512" s="385"/>
      <c r="B1512" s="161"/>
      <c r="C1512" s="161"/>
    </row>
    <row r="1513" spans="1:3" x14ac:dyDescent="0.25">
      <c r="A1513" s="385"/>
      <c r="B1513" s="161"/>
      <c r="C1513" s="161"/>
    </row>
    <row r="1514" spans="1:3" x14ac:dyDescent="0.25">
      <c r="A1514" s="385"/>
      <c r="B1514" s="161"/>
      <c r="C1514" s="161"/>
    </row>
    <row r="1515" spans="1:3" x14ac:dyDescent="0.25">
      <c r="A1515" s="385"/>
      <c r="B1515" s="161"/>
      <c r="C1515" s="161"/>
    </row>
    <row r="1516" spans="1:3" x14ac:dyDescent="0.25">
      <c r="A1516" s="385"/>
      <c r="B1516" s="161"/>
      <c r="C1516" s="161"/>
    </row>
    <row r="1517" spans="1:3" x14ac:dyDescent="0.25">
      <c r="A1517" s="385"/>
      <c r="B1517" s="161"/>
      <c r="C1517" s="161"/>
    </row>
    <row r="1518" spans="1:3" x14ac:dyDescent="0.25">
      <c r="A1518" s="385"/>
      <c r="B1518" s="161"/>
      <c r="C1518" s="161"/>
    </row>
    <row r="1519" spans="1:3" x14ac:dyDescent="0.25">
      <c r="A1519" s="385"/>
      <c r="B1519" s="161"/>
      <c r="C1519" s="161"/>
    </row>
    <row r="1520" spans="1:3" x14ac:dyDescent="0.25">
      <c r="A1520" s="385"/>
      <c r="B1520" s="161"/>
      <c r="C1520" s="161"/>
    </row>
    <row r="1521" spans="1:3" x14ac:dyDescent="0.25">
      <c r="A1521" s="385"/>
      <c r="B1521" s="161"/>
      <c r="C1521" s="161"/>
    </row>
    <row r="1522" spans="1:3" x14ac:dyDescent="0.25">
      <c r="A1522" s="385"/>
      <c r="B1522" s="161"/>
      <c r="C1522" s="161"/>
    </row>
    <row r="1523" spans="1:3" x14ac:dyDescent="0.25">
      <c r="A1523" s="385"/>
      <c r="B1523" s="161"/>
      <c r="C1523" s="161"/>
    </row>
    <row r="1524" spans="1:3" x14ac:dyDescent="0.25">
      <c r="A1524" s="385"/>
      <c r="B1524" s="161"/>
      <c r="C1524" s="161"/>
    </row>
    <row r="1525" spans="1:3" x14ac:dyDescent="0.25">
      <c r="A1525" s="385"/>
      <c r="B1525" s="161"/>
      <c r="C1525" s="161"/>
    </row>
    <row r="1526" spans="1:3" x14ac:dyDescent="0.25">
      <c r="A1526" s="385"/>
      <c r="B1526" s="161"/>
      <c r="C1526" s="161"/>
    </row>
    <row r="1527" spans="1:3" x14ac:dyDescent="0.25">
      <c r="A1527" s="385"/>
      <c r="B1527" s="161"/>
      <c r="C1527" s="161"/>
    </row>
    <row r="1528" spans="1:3" x14ac:dyDescent="0.25">
      <c r="A1528" s="385"/>
      <c r="B1528" s="161"/>
      <c r="C1528" s="161"/>
    </row>
    <row r="1529" spans="1:3" x14ac:dyDescent="0.25">
      <c r="A1529" s="385"/>
      <c r="B1529" s="161"/>
      <c r="C1529" s="161"/>
    </row>
    <row r="1530" spans="1:3" x14ac:dyDescent="0.25">
      <c r="A1530" s="385"/>
      <c r="B1530" s="161"/>
      <c r="C1530" s="161"/>
    </row>
    <row r="1531" spans="1:3" x14ac:dyDescent="0.25">
      <c r="A1531" s="385"/>
      <c r="B1531" s="161"/>
      <c r="C1531" s="161"/>
    </row>
    <row r="1532" spans="1:3" x14ac:dyDescent="0.25">
      <c r="A1532" s="385"/>
      <c r="B1532" s="161"/>
      <c r="C1532" s="161"/>
    </row>
    <row r="1533" spans="1:3" x14ac:dyDescent="0.25">
      <c r="A1533" s="385"/>
      <c r="B1533" s="161"/>
      <c r="C1533" s="161"/>
    </row>
    <row r="1534" spans="1:3" x14ac:dyDescent="0.25">
      <c r="A1534" s="385"/>
      <c r="B1534" s="161"/>
      <c r="C1534" s="161"/>
    </row>
    <row r="1535" spans="1:3" x14ac:dyDescent="0.25">
      <c r="A1535" s="385"/>
      <c r="B1535" s="161"/>
      <c r="C1535" s="161"/>
    </row>
    <row r="1536" spans="1:3" x14ac:dyDescent="0.25">
      <c r="A1536" s="385"/>
      <c r="B1536" s="161"/>
      <c r="C1536" s="161"/>
    </row>
    <row r="1537" spans="1:3" x14ac:dyDescent="0.25">
      <c r="A1537" s="385"/>
      <c r="B1537" s="161"/>
      <c r="C1537" s="161"/>
    </row>
    <row r="1538" spans="1:3" x14ac:dyDescent="0.25">
      <c r="A1538" s="385"/>
      <c r="B1538" s="161"/>
      <c r="C1538" s="161"/>
    </row>
    <row r="1539" spans="1:3" x14ac:dyDescent="0.25">
      <c r="A1539" s="385"/>
      <c r="B1539" s="161"/>
      <c r="C1539" s="161"/>
    </row>
    <row r="1540" spans="1:3" x14ac:dyDescent="0.25">
      <c r="A1540" s="385"/>
      <c r="B1540" s="161"/>
      <c r="C1540" s="161"/>
    </row>
    <row r="1541" spans="1:3" x14ac:dyDescent="0.25">
      <c r="A1541" s="385"/>
      <c r="B1541" s="161"/>
      <c r="C1541" s="161"/>
    </row>
    <row r="1542" spans="1:3" x14ac:dyDescent="0.25">
      <c r="A1542" s="385"/>
      <c r="B1542" s="161"/>
      <c r="C1542" s="161"/>
    </row>
    <row r="1543" spans="1:3" x14ac:dyDescent="0.25">
      <c r="A1543" s="385"/>
      <c r="B1543" s="161"/>
      <c r="C1543" s="161"/>
    </row>
    <row r="1544" spans="1:3" x14ac:dyDescent="0.25">
      <c r="A1544" s="385"/>
      <c r="B1544" s="161"/>
      <c r="C1544" s="161"/>
    </row>
    <row r="1545" spans="1:3" x14ac:dyDescent="0.25">
      <c r="A1545" s="385"/>
      <c r="B1545" s="161"/>
      <c r="C1545" s="161"/>
    </row>
    <row r="1546" spans="1:3" x14ac:dyDescent="0.25">
      <c r="A1546" s="385"/>
      <c r="B1546" s="161"/>
      <c r="C1546" s="161"/>
    </row>
    <row r="1547" spans="1:3" x14ac:dyDescent="0.25">
      <c r="A1547" s="385"/>
      <c r="B1547" s="161"/>
      <c r="C1547" s="161"/>
    </row>
    <row r="1548" spans="1:3" x14ac:dyDescent="0.25">
      <c r="A1548" s="385"/>
      <c r="B1548" s="161"/>
      <c r="C1548" s="161"/>
    </row>
    <row r="1549" spans="1:3" x14ac:dyDescent="0.25">
      <c r="A1549" s="385"/>
      <c r="B1549" s="161"/>
      <c r="C1549" s="161"/>
    </row>
    <row r="1550" spans="1:3" x14ac:dyDescent="0.25">
      <c r="A1550" s="385"/>
      <c r="B1550" s="161"/>
      <c r="C1550" s="161"/>
    </row>
    <row r="1551" spans="1:3" x14ac:dyDescent="0.25">
      <c r="A1551" s="385"/>
      <c r="B1551" s="161"/>
      <c r="C1551" s="161"/>
    </row>
    <row r="1552" spans="1:3" x14ac:dyDescent="0.25">
      <c r="A1552" s="385"/>
      <c r="B1552" s="161"/>
      <c r="C1552" s="161"/>
    </row>
    <row r="1553" spans="1:3" x14ac:dyDescent="0.25">
      <c r="A1553" s="385"/>
      <c r="B1553" s="161"/>
      <c r="C1553" s="161"/>
    </row>
    <row r="1554" spans="1:3" x14ac:dyDescent="0.25">
      <c r="A1554" s="385"/>
      <c r="B1554" s="161"/>
      <c r="C1554" s="161"/>
    </row>
    <row r="1555" spans="1:3" x14ac:dyDescent="0.25">
      <c r="A1555" s="385"/>
      <c r="B1555" s="161"/>
      <c r="C1555" s="161"/>
    </row>
    <row r="1556" spans="1:3" x14ac:dyDescent="0.25">
      <c r="A1556" s="385"/>
      <c r="B1556" s="161"/>
      <c r="C1556" s="161"/>
    </row>
    <row r="1557" spans="1:3" x14ac:dyDescent="0.25">
      <c r="A1557" s="385"/>
      <c r="B1557" s="161"/>
      <c r="C1557" s="161"/>
    </row>
    <row r="1558" spans="1:3" x14ac:dyDescent="0.25">
      <c r="A1558" s="385"/>
      <c r="B1558" s="161"/>
      <c r="C1558" s="161"/>
    </row>
    <row r="1559" spans="1:3" x14ac:dyDescent="0.25">
      <c r="A1559" s="385"/>
      <c r="B1559" s="161"/>
      <c r="C1559" s="161"/>
    </row>
    <row r="1560" spans="1:3" x14ac:dyDescent="0.25">
      <c r="A1560" s="385"/>
      <c r="B1560" s="161"/>
      <c r="C1560" s="161"/>
    </row>
    <row r="1561" spans="1:3" x14ac:dyDescent="0.25">
      <c r="A1561" s="385"/>
      <c r="B1561" s="161"/>
      <c r="C1561" s="161"/>
    </row>
    <row r="1562" spans="1:3" x14ac:dyDescent="0.25">
      <c r="A1562" s="385"/>
      <c r="B1562" s="161"/>
      <c r="C1562" s="161"/>
    </row>
    <row r="1563" spans="1:3" x14ac:dyDescent="0.25">
      <c r="A1563" s="385"/>
      <c r="B1563" s="161"/>
      <c r="C1563" s="161"/>
    </row>
    <row r="1564" spans="1:3" x14ac:dyDescent="0.25">
      <c r="A1564" s="385"/>
      <c r="B1564" s="161"/>
      <c r="C1564" s="161"/>
    </row>
    <row r="1565" spans="1:3" x14ac:dyDescent="0.25">
      <c r="A1565" s="385"/>
      <c r="B1565" s="161"/>
      <c r="C1565" s="161"/>
    </row>
    <row r="1566" spans="1:3" x14ac:dyDescent="0.25">
      <c r="A1566" s="385"/>
      <c r="B1566" s="161"/>
      <c r="C1566" s="161"/>
    </row>
    <row r="1567" spans="1:3" x14ac:dyDescent="0.25">
      <c r="A1567" s="385"/>
      <c r="B1567" s="161"/>
      <c r="C1567" s="161"/>
    </row>
    <row r="1568" spans="1:3" x14ac:dyDescent="0.25">
      <c r="A1568" s="385"/>
      <c r="B1568" s="161"/>
      <c r="C1568" s="161"/>
    </row>
    <row r="1569" spans="1:3" x14ac:dyDescent="0.25">
      <c r="A1569" s="385"/>
      <c r="B1569" s="161"/>
      <c r="C1569" s="161"/>
    </row>
    <row r="1570" spans="1:3" x14ac:dyDescent="0.25">
      <c r="A1570" s="385"/>
      <c r="B1570" s="161"/>
      <c r="C1570" s="161"/>
    </row>
    <row r="1571" spans="1:3" x14ac:dyDescent="0.25">
      <c r="A1571" s="385"/>
      <c r="B1571" s="161"/>
      <c r="C1571" s="161"/>
    </row>
    <row r="1572" spans="1:3" x14ac:dyDescent="0.25">
      <c r="A1572" s="385"/>
      <c r="B1572" s="161"/>
      <c r="C1572" s="161"/>
    </row>
    <row r="1573" spans="1:3" x14ac:dyDescent="0.25">
      <c r="A1573" s="385"/>
      <c r="B1573" s="161"/>
      <c r="C1573" s="161"/>
    </row>
    <row r="1574" spans="1:3" x14ac:dyDescent="0.25">
      <c r="A1574" s="385"/>
      <c r="B1574" s="161"/>
      <c r="C1574" s="161"/>
    </row>
    <row r="1575" spans="1:3" x14ac:dyDescent="0.25">
      <c r="A1575" s="385"/>
      <c r="B1575" s="161"/>
      <c r="C1575" s="161"/>
    </row>
    <row r="1576" spans="1:3" x14ac:dyDescent="0.25">
      <c r="A1576" s="385"/>
      <c r="B1576" s="161"/>
      <c r="C1576" s="161"/>
    </row>
    <row r="1577" spans="1:3" x14ac:dyDescent="0.25">
      <c r="A1577" s="385"/>
      <c r="B1577" s="161"/>
      <c r="C1577" s="161"/>
    </row>
    <row r="1578" spans="1:3" x14ac:dyDescent="0.25">
      <c r="A1578" s="385"/>
      <c r="B1578" s="161"/>
      <c r="C1578" s="161"/>
    </row>
    <row r="1579" spans="1:3" x14ac:dyDescent="0.25">
      <c r="A1579" s="385"/>
      <c r="B1579" s="161"/>
      <c r="C1579" s="161"/>
    </row>
    <row r="1580" spans="1:3" x14ac:dyDescent="0.25">
      <c r="A1580" s="385"/>
      <c r="B1580" s="161"/>
      <c r="C1580" s="161"/>
    </row>
    <row r="1581" spans="1:3" x14ac:dyDescent="0.25">
      <c r="A1581" s="385"/>
      <c r="B1581" s="161"/>
      <c r="C1581" s="161"/>
    </row>
    <row r="1582" spans="1:3" x14ac:dyDescent="0.25">
      <c r="A1582" s="385"/>
      <c r="B1582" s="161"/>
      <c r="C1582" s="161"/>
    </row>
    <row r="1583" spans="1:3" x14ac:dyDescent="0.25">
      <c r="A1583" s="385"/>
      <c r="B1583" s="161"/>
      <c r="C1583" s="161"/>
    </row>
    <row r="1584" spans="1:3" x14ac:dyDescent="0.25">
      <c r="A1584" s="385"/>
      <c r="B1584" s="161"/>
      <c r="C1584" s="161"/>
    </row>
    <row r="1585" spans="1:3" x14ac:dyDescent="0.25">
      <c r="A1585" s="385"/>
      <c r="B1585" s="161"/>
      <c r="C1585" s="161"/>
    </row>
    <row r="1586" spans="1:3" x14ac:dyDescent="0.25">
      <c r="A1586" s="385"/>
      <c r="B1586" s="161"/>
      <c r="C1586" s="161"/>
    </row>
    <row r="1587" spans="1:3" x14ac:dyDescent="0.25">
      <c r="A1587" s="385"/>
      <c r="B1587" s="161"/>
      <c r="C1587" s="161"/>
    </row>
    <row r="1588" spans="1:3" x14ac:dyDescent="0.25">
      <c r="A1588" s="385"/>
      <c r="B1588" s="161"/>
      <c r="C1588" s="161"/>
    </row>
    <row r="1589" spans="1:3" x14ac:dyDescent="0.25">
      <c r="A1589" s="385"/>
      <c r="B1589" s="161"/>
      <c r="C1589" s="161"/>
    </row>
    <row r="1590" spans="1:3" x14ac:dyDescent="0.25">
      <c r="A1590" s="385"/>
      <c r="B1590" s="161"/>
      <c r="C1590" s="161"/>
    </row>
    <row r="1591" spans="1:3" x14ac:dyDescent="0.25">
      <c r="A1591" s="385"/>
      <c r="B1591" s="161"/>
      <c r="C1591" s="161"/>
    </row>
    <row r="1592" spans="1:3" x14ac:dyDescent="0.25">
      <c r="A1592" s="385"/>
      <c r="B1592" s="161"/>
      <c r="C1592" s="161"/>
    </row>
    <row r="1593" spans="1:3" x14ac:dyDescent="0.25">
      <c r="A1593" s="385"/>
      <c r="B1593" s="161"/>
      <c r="C1593" s="161"/>
    </row>
    <row r="1594" spans="1:3" x14ac:dyDescent="0.25">
      <c r="A1594" s="385"/>
      <c r="B1594" s="161"/>
      <c r="C1594" s="161"/>
    </row>
    <row r="1595" spans="1:3" x14ac:dyDescent="0.25">
      <c r="A1595" s="385"/>
      <c r="B1595" s="161"/>
      <c r="C1595" s="161"/>
    </row>
    <row r="1596" spans="1:3" x14ac:dyDescent="0.25">
      <c r="A1596" s="385"/>
      <c r="B1596" s="161"/>
      <c r="C1596" s="161"/>
    </row>
    <row r="1597" spans="1:3" x14ac:dyDescent="0.25">
      <c r="A1597" s="385"/>
      <c r="B1597" s="161"/>
      <c r="C1597" s="161"/>
    </row>
    <row r="1598" spans="1:3" x14ac:dyDescent="0.25">
      <c r="A1598" s="385"/>
      <c r="B1598" s="161"/>
      <c r="C1598" s="161"/>
    </row>
    <row r="1599" spans="1:3" x14ac:dyDescent="0.25">
      <c r="A1599" s="385"/>
      <c r="B1599" s="161"/>
      <c r="C1599" s="161"/>
    </row>
    <row r="1600" spans="1:3" x14ac:dyDescent="0.25">
      <c r="A1600" s="385"/>
      <c r="B1600" s="161"/>
      <c r="C1600" s="161"/>
    </row>
    <row r="1601" spans="1:3" x14ac:dyDescent="0.25">
      <c r="A1601" s="385"/>
      <c r="B1601" s="161"/>
      <c r="C1601" s="161"/>
    </row>
    <row r="1602" spans="1:3" x14ac:dyDescent="0.25">
      <c r="A1602" s="385"/>
      <c r="B1602" s="161"/>
      <c r="C1602" s="161"/>
    </row>
    <row r="1603" spans="1:3" x14ac:dyDescent="0.25">
      <c r="A1603" s="385"/>
      <c r="B1603" s="161"/>
      <c r="C1603" s="161"/>
    </row>
    <row r="1604" spans="1:3" x14ac:dyDescent="0.25">
      <c r="A1604" s="385"/>
      <c r="B1604" s="161"/>
      <c r="C1604" s="161"/>
    </row>
    <row r="1605" spans="1:3" x14ac:dyDescent="0.25">
      <c r="A1605" s="385"/>
      <c r="B1605" s="161"/>
      <c r="C1605" s="161"/>
    </row>
    <row r="1606" spans="1:3" x14ac:dyDescent="0.25">
      <c r="A1606" s="385"/>
      <c r="B1606" s="161"/>
      <c r="C1606" s="161"/>
    </row>
    <row r="1607" spans="1:3" x14ac:dyDescent="0.25">
      <c r="A1607" s="385"/>
      <c r="B1607" s="161"/>
      <c r="C1607" s="161"/>
    </row>
    <row r="1608" spans="1:3" x14ac:dyDescent="0.25">
      <c r="A1608" s="385"/>
      <c r="B1608" s="161"/>
      <c r="C1608" s="161"/>
    </row>
    <row r="1609" spans="1:3" x14ac:dyDescent="0.25">
      <c r="A1609" s="385"/>
      <c r="B1609" s="161"/>
      <c r="C1609" s="161"/>
    </row>
    <row r="1610" spans="1:3" x14ac:dyDescent="0.25">
      <c r="A1610" s="385"/>
      <c r="B1610" s="161"/>
      <c r="C1610" s="161"/>
    </row>
    <row r="1611" spans="1:3" x14ac:dyDescent="0.25">
      <c r="A1611" s="385"/>
      <c r="B1611" s="161"/>
      <c r="C1611" s="161"/>
    </row>
    <row r="1612" spans="1:3" x14ac:dyDescent="0.25">
      <c r="A1612" s="385"/>
      <c r="B1612" s="161"/>
      <c r="C1612" s="161"/>
    </row>
    <row r="1613" spans="1:3" x14ac:dyDescent="0.25">
      <c r="A1613" s="385"/>
      <c r="B1613" s="161"/>
      <c r="C1613" s="161"/>
    </row>
    <row r="1614" spans="1:3" x14ac:dyDescent="0.25">
      <c r="A1614" s="385"/>
      <c r="B1614" s="161"/>
      <c r="C1614" s="161"/>
    </row>
    <row r="1615" spans="1:3" x14ac:dyDescent="0.25">
      <c r="A1615" s="385"/>
      <c r="B1615" s="161"/>
      <c r="C1615" s="161"/>
    </row>
    <row r="1616" spans="1:3" x14ac:dyDescent="0.25">
      <c r="A1616" s="385"/>
      <c r="B1616" s="161"/>
      <c r="C1616" s="161"/>
    </row>
    <row r="1617" spans="1:3" x14ac:dyDescent="0.25">
      <c r="A1617" s="385"/>
      <c r="B1617" s="161"/>
      <c r="C1617" s="161"/>
    </row>
    <row r="1618" spans="1:3" x14ac:dyDescent="0.25">
      <c r="A1618" s="385"/>
      <c r="B1618" s="161"/>
      <c r="C1618" s="161"/>
    </row>
    <row r="1619" spans="1:3" x14ac:dyDescent="0.25">
      <c r="A1619" s="385"/>
      <c r="B1619" s="161"/>
      <c r="C1619" s="161"/>
    </row>
    <row r="1620" spans="1:3" x14ac:dyDescent="0.25">
      <c r="A1620" s="385"/>
      <c r="B1620" s="161"/>
      <c r="C1620" s="161"/>
    </row>
    <row r="1621" spans="1:3" x14ac:dyDescent="0.25">
      <c r="A1621" s="385"/>
      <c r="B1621" s="161"/>
      <c r="C1621" s="161"/>
    </row>
    <row r="1622" spans="1:3" x14ac:dyDescent="0.25">
      <c r="A1622" s="385"/>
      <c r="B1622" s="161"/>
      <c r="C1622" s="161"/>
    </row>
    <row r="1623" spans="1:3" x14ac:dyDescent="0.25">
      <c r="A1623" s="385"/>
      <c r="B1623" s="161"/>
      <c r="C1623" s="161"/>
    </row>
    <row r="1624" spans="1:3" x14ac:dyDescent="0.25">
      <c r="A1624" s="385"/>
      <c r="B1624" s="161"/>
      <c r="C1624" s="161"/>
    </row>
    <row r="1625" spans="1:3" x14ac:dyDescent="0.25">
      <c r="A1625" s="385"/>
      <c r="B1625" s="161"/>
      <c r="C1625" s="161"/>
    </row>
    <row r="1626" spans="1:3" x14ac:dyDescent="0.25">
      <c r="A1626" s="385"/>
      <c r="B1626" s="161"/>
      <c r="C1626" s="161"/>
    </row>
    <row r="1627" spans="1:3" x14ac:dyDescent="0.25">
      <c r="A1627" s="385"/>
      <c r="B1627" s="161"/>
      <c r="C1627" s="161"/>
    </row>
    <row r="1628" spans="1:3" x14ac:dyDescent="0.25">
      <c r="A1628" s="385"/>
      <c r="B1628" s="161"/>
      <c r="C1628" s="161"/>
    </row>
    <row r="1629" spans="1:3" x14ac:dyDescent="0.25">
      <c r="A1629" s="385"/>
      <c r="B1629" s="161"/>
      <c r="C1629" s="161"/>
    </row>
    <row r="1630" spans="1:3" x14ac:dyDescent="0.25">
      <c r="A1630" s="385"/>
      <c r="B1630" s="161"/>
      <c r="C1630" s="161"/>
    </row>
    <row r="1631" spans="1:3" x14ac:dyDescent="0.25">
      <c r="A1631" s="385"/>
      <c r="B1631" s="161"/>
      <c r="C1631" s="161"/>
    </row>
    <row r="1632" spans="1:3" x14ac:dyDescent="0.25">
      <c r="A1632" s="385"/>
      <c r="B1632" s="161"/>
      <c r="C1632" s="161"/>
    </row>
    <row r="1633" spans="1:3" x14ac:dyDescent="0.25">
      <c r="A1633" s="385"/>
      <c r="B1633" s="161"/>
      <c r="C1633" s="161"/>
    </row>
    <row r="1634" spans="1:3" x14ac:dyDescent="0.25">
      <c r="A1634" s="385"/>
      <c r="B1634" s="161"/>
      <c r="C1634" s="161"/>
    </row>
    <row r="1635" spans="1:3" x14ac:dyDescent="0.25">
      <c r="A1635" s="385"/>
      <c r="B1635" s="161"/>
      <c r="C1635" s="161"/>
    </row>
    <row r="1636" spans="1:3" x14ac:dyDescent="0.25">
      <c r="A1636" s="385"/>
      <c r="B1636" s="161"/>
      <c r="C1636" s="161"/>
    </row>
    <row r="1637" spans="1:3" x14ac:dyDescent="0.25">
      <c r="A1637" s="385"/>
      <c r="B1637" s="161"/>
      <c r="C1637" s="161"/>
    </row>
    <row r="1638" spans="1:3" x14ac:dyDescent="0.25">
      <c r="A1638" s="385"/>
      <c r="B1638" s="161"/>
      <c r="C1638" s="161"/>
    </row>
    <row r="1639" spans="1:3" x14ac:dyDescent="0.25">
      <c r="A1639" s="385"/>
      <c r="B1639" s="161"/>
      <c r="C1639" s="161"/>
    </row>
    <row r="1640" spans="1:3" x14ac:dyDescent="0.25">
      <c r="A1640" s="385"/>
      <c r="B1640" s="161"/>
      <c r="C1640" s="161"/>
    </row>
    <row r="1641" spans="1:3" x14ac:dyDescent="0.25">
      <c r="A1641" s="385"/>
      <c r="B1641" s="161"/>
      <c r="C1641" s="161"/>
    </row>
    <row r="1642" spans="1:3" x14ac:dyDescent="0.25">
      <c r="A1642" s="385"/>
      <c r="B1642" s="161"/>
      <c r="C1642" s="161"/>
    </row>
    <row r="1643" spans="1:3" x14ac:dyDescent="0.25">
      <c r="A1643" s="385"/>
      <c r="B1643" s="161"/>
      <c r="C1643" s="161"/>
    </row>
    <row r="1644" spans="1:3" x14ac:dyDescent="0.25">
      <c r="A1644" s="385"/>
      <c r="B1644" s="161"/>
      <c r="C1644" s="161"/>
    </row>
    <row r="1645" spans="1:3" x14ac:dyDescent="0.25">
      <c r="A1645" s="385"/>
      <c r="B1645" s="161"/>
      <c r="C1645" s="161"/>
    </row>
    <row r="1646" spans="1:3" x14ac:dyDescent="0.25">
      <c r="A1646" s="385"/>
      <c r="B1646" s="161"/>
      <c r="C1646" s="161"/>
    </row>
    <row r="1647" spans="1:3" x14ac:dyDescent="0.25">
      <c r="A1647" s="385"/>
      <c r="B1647" s="161"/>
      <c r="C1647" s="161"/>
    </row>
    <row r="1648" spans="1:3" x14ac:dyDescent="0.25">
      <c r="A1648" s="385"/>
      <c r="B1648" s="161"/>
      <c r="C1648" s="161"/>
    </row>
    <row r="1649" spans="1:3" x14ac:dyDescent="0.25">
      <c r="A1649" s="385"/>
      <c r="B1649" s="161"/>
      <c r="C1649" s="161"/>
    </row>
    <row r="1650" spans="1:3" x14ac:dyDescent="0.25">
      <c r="A1650" s="385"/>
      <c r="B1650" s="161"/>
      <c r="C1650" s="161"/>
    </row>
    <row r="1651" spans="1:3" x14ac:dyDescent="0.25">
      <c r="A1651" s="385"/>
      <c r="B1651" s="161"/>
      <c r="C1651" s="161"/>
    </row>
    <row r="1652" spans="1:3" x14ac:dyDescent="0.25">
      <c r="A1652" s="385"/>
      <c r="B1652" s="161"/>
      <c r="C1652" s="161"/>
    </row>
    <row r="1653" spans="1:3" x14ac:dyDescent="0.25">
      <c r="A1653" s="385"/>
      <c r="B1653" s="161"/>
      <c r="C1653" s="161"/>
    </row>
    <row r="1654" spans="1:3" x14ac:dyDescent="0.25">
      <c r="A1654" s="385"/>
      <c r="B1654" s="161"/>
      <c r="C1654" s="161"/>
    </row>
    <row r="1655" spans="1:3" x14ac:dyDescent="0.25">
      <c r="A1655" s="385"/>
      <c r="B1655" s="161"/>
      <c r="C1655" s="161"/>
    </row>
    <row r="1656" spans="1:3" x14ac:dyDescent="0.25">
      <c r="A1656" s="385"/>
      <c r="B1656" s="161"/>
      <c r="C1656" s="161"/>
    </row>
    <row r="1657" spans="1:3" x14ac:dyDescent="0.25">
      <c r="A1657" s="385"/>
      <c r="B1657" s="161"/>
      <c r="C1657" s="161"/>
    </row>
    <row r="1658" spans="1:3" x14ac:dyDescent="0.25">
      <c r="A1658" s="385"/>
      <c r="B1658" s="161"/>
      <c r="C1658" s="161"/>
    </row>
    <row r="1659" spans="1:3" x14ac:dyDescent="0.25">
      <c r="A1659" s="385"/>
      <c r="B1659" s="161"/>
      <c r="C1659" s="161"/>
    </row>
    <row r="1660" spans="1:3" x14ac:dyDescent="0.25">
      <c r="A1660" s="385"/>
      <c r="B1660" s="161"/>
      <c r="C1660" s="161"/>
    </row>
    <row r="1661" spans="1:3" x14ac:dyDescent="0.25">
      <c r="A1661" s="385"/>
      <c r="B1661" s="161"/>
      <c r="C1661" s="161"/>
    </row>
    <row r="1662" spans="1:3" x14ac:dyDescent="0.25">
      <c r="A1662" s="385"/>
      <c r="B1662" s="161"/>
      <c r="C1662" s="161"/>
    </row>
    <row r="1663" spans="1:3" x14ac:dyDescent="0.25">
      <c r="A1663" s="385"/>
      <c r="B1663" s="161"/>
      <c r="C1663" s="161"/>
    </row>
    <row r="1664" spans="1:3" x14ac:dyDescent="0.25">
      <c r="A1664" s="385"/>
      <c r="B1664" s="161"/>
      <c r="C1664" s="161"/>
    </row>
    <row r="1665" spans="1:3" x14ac:dyDescent="0.25">
      <c r="A1665" s="385"/>
      <c r="B1665" s="161"/>
      <c r="C1665" s="161"/>
    </row>
    <row r="1666" spans="1:3" x14ac:dyDescent="0.25">
      <c r="A1666" s="385"/>
      <c r="B1666" s="161"/>
      <c r="C1666" s="161"/>
    </row>
    <row r="1667" spans="1:3" x14ac:dyDescent="0.25">
      <c r="A1667" s="385"/>
      <c r="B1667" s="161"/>
      <c r="C1667" s="161"/>
    </row>
    <row r="1668" spans="1:3" x14ac:dyDescent="0.25">
      <c r="A1668" s="385"/>
      <c r="B1668" s="161"/>
      <c r="C1668" s="161"/>
    </row>
    <row r="1669" spans="1:3" x14ac:dyDescent="0.25">
      <c r="A1669" s="385"/>
      <c r="B1669" s="161"/>
      <c r="C1669" s="161"/>
    </row>
    <row r="1670" spans="1:3" x14ac:dyDescent="0.25">
      <c r="A1670" s="385"/>
      <c r="B1670" s="161"/>
      <c r="C1670" s="161"/>
    </row>
    <row r="1671" spans="1:3" x14ac:dyDescent="0.25">
      <c r="A1671" s="385"/>
      <c r="B1671" s="161"/>
      <c r="C1671" s="161"/>
    </row>
    <row r="1672" spans="1:3" x14ac:dyDescent="0.25">
      <c r="A1672" s="385"/>
      <c r="B1672" s="161"/>
      <c r="C1672" s="161"/>
    </row>
    <row r="1673" spans="1:3" x14ac:dyDescent="0.25">
      <c r="A1673" s="385"/>
      <c r="B1673" s="161"/>
      <c r="C1673" s="161"/>
    </row>
    <row r="1674" spans="1:3" x14ac:dyDescent="0.25">
      <c r="A1674" s="385"/>
      <c r="B1674" s="161"/>
      <c r="C1674" s="161"/>
    </row>
    <row r="1675" spans="1:3" x14ac:dyDescent="0.25">
      <c r="A1675" s="385"/>
      <c r="B1675" s="161"/>
      <c r="C1675" s="161"/>
    </row>
    <row r="1676" spans="1:3" x14ac:dyDescent="0.25">
      <c r="A1676" s="385"/>
      <c r="B1676" s="161"/>
      <c r="C1676" s="161"/>
    </row>
    <row r="1677" spans="1:3" x14ac:dyDescent="0.25">
      <c r="A1677" s="385"/>
      <c r="B1677" s="161"/>
      <c r="C1677" s="161"/>
    </row>
    <row r="1678" spans="1:3" x14ac:dyDescent="0.25">
      <c r="A1678" s="385"/>
      <c r="B1678" s="161"/>
      <c r="C1678" s="161"/>
    </row>
    <row r="1679" spans="1:3" x14ac:dyDescent="0.25">
      <c r="A1679" s="385"/>
      <c r="B1679" s="161"/>
      <c r="C1679" s="161"/>
    </row>
    <row r="1680" spans="1:3" x14ac:dyDescent="0.25">
      <c r="A1680" s="385"/>
      <c r="B1680" s="161"/>
      <c r="C1680" s="161"/>
    </row>
    <row r="1681" spans="1:3" x14ac:dyDescent="0.25">
      <c r="A1681" s="385"/>
      <c r="B1681" s="161"/>
      <c r="C1681" s="161"/>
    </row>
    <row r="1682" spans="1:3" x14ac:dyDescent="0.25">
      <c r="A1682" s="385"/>
      <c r="B1682" s="161"/>
      <c r="C1682" s="161"/>
    </row>
    <row r="1683" spans="1:3" x14ac:dyDescent="0.25">
      <c r="A1683" s="385"/>
      <c r="B1683" s="161"/>
      <c r="C1683" s="161"/>
    </row>
    <row r="1684" spans="1:3" x14ac:dyDescent="0.25">
      <c r="A1684" s="385"/>
      <c r="B1684" s="161"/>
      <c r="C1684" s="161"/>
    </row>
    <row r="1685" spans="1:3" x14ac:dyDescent="0.25">
      <c r="A1685" s="385"/>
      <c r="B1685" s="161"/>
      <c r="C1685" s="161"/>
    </row>
    <row r="1686" spans="1:3" x14ac:dyDescent="0.25">
      <c r="A1686" s="385"/>
      <c r="B1686" s="161"/>
      <c r="C1686" s="161"/>
    </row>
    <row r="1687" spans="1:3" x14ac:dyDescent="0.25">
      <c r="A1687" s="385"/>
      <c r="B1687" s="161"/>
      <c r="C1687" s="161"/>
    </row>
    <row r="1688" spans="1:3" x14ac:dyDescent="0.25">
      <c r="A1688" s="385"/>
      <c r="B1688" s="161"/>
      <c r="C1688" s="161"/>
    </row>
    <row r="1689" spans="1:3" x14ac:dyDescent="0.25">
      <c r="A1689" s="385"/>
      <c r="B1689" s="161"/>
      <c r="C1689" s="161"/>
    </row>
    <row r="1690" spans="1:3" x14ac:dyDescent="0.25">
      <c r="A1690" s="385"/>
      <c r="B1690" s="161"/>
      <c r="C1690" s="161"/>
    </row>
    <row r="1691" spans="1:3" x14ac:dyDescent="0.25">
      <c r="A1691" s="385"/>
      <c r="B1691" s="161"/>
      <c r="C1691" s="161"/>
    </row>
    <row r="1692" spans="1:3" x14ac:dyDescent="0.25">
      <c r="A1692" s="385"/>
      <c r="B1692" s="161"/>
      <c r="C1692" s="161"/>
    </row>
    <row r="1693" spans="1:3" x14ac:dyDescent="0.25">
      <c r="A1693" s="385"/>
      <c r="B1693" s="161"/>
      <c r="C1693" s="161"/>
    </row>
    <row r="1694" spans="1:3" x14ac:dyDescent="0.25">
      <c r="A1694" s="385"/>
      <c r="B1694" s="161"/>
      <c r="C1694" s="161"/>
    </row>
    <row r="1695" spans="1:3" x14ac:dyDescent="0.25">
      <c r="A1695" s="385"/>
      <c r="B1695" s="161"/>
      <c r="C1695" s="161"/>
    </row>
    <row r="1696" spans="1:3" x14ac:dyDescent="0.25">
      <c r="A1696" s="385"/>
      <c r="B1696" s="161"/>
      <c r="C1696" s="161"/>
    </row>
    <row r="1697" spans="1:3" x14ac:dyDescent="0.25">
      <c r="A1697" s="385"/>
      <c r="B1697" s="161"/>
      <c r="C1697" s="161"/>
    </row>
    <row r="1698" spans="1:3" x14ac:dyDescent="0.25">
      <c r="A1698" s="385"/>
      <c r="B1698" s="161"/>
      <c r="C1698" s="161"/>
    </row>
    <row r="1699" spans="1:3" x14ac:dyDescent="0.25">
      <c r="A1699" s="385"/>
      <c r="B1699" s="161"/>
      <c r="C1699" s="161"/>
    </row>
    <row r="1700" spans="1:3" x14ac:dyDescent="0.25">
      <c r="A1700" s="385"/>
      <c r="B1700" s="161"/>
      <c r="C1700" s="161"/>
    </row>
    <row r="1701" spans="1:3" x14ac:dyDescent="0.25">
      <c r="A1701" s="385"/>
      <c r="B1701" s="161"/>
      <c r="C1701" s="161"/>
    </row>
    <row r="1702" spans="1:3" x14ac:dyDescent="0.25">
      <c r="A1702" s="385"/>
      <c r="B1702" s="161"/>
      <c r="C1702" s="161"/>
    </row>
    <row r="1703" spans="1:3" x14ac:dyDescent="0.25">
      <c r="A1703" s="385"/>
      <c r="B1703" s="161"/>
      <c r="C1703" s="161"/>
    </row>
    <row r="1704" spans="1:3" x14ac:dyDescent="0.25">
      <c r="A1704" s="385"/>
      <c r="B1704" s="161"/>
      <c r="C1704" s="161"/>
    </row>
    <row r="1705" spans="1:3" x14ac:dyDescent="0.25">
      <c r="A1705" s="385"/>
      <c r="B1705" s="161"/>
      <c r="C1705" s="161"/>
    </row>
    <row r="1706" spans="1:3" x14ac:dyDescent="0.25">
      <c r="A1706" s="385"/>
      <c r="B1706" s="161"/>
      <c r="C1706" s="161"/>
    </row>
    <row r="1707" spans="1:3" x14ac:dyDescent="0.25">
      <c r="A1707" s="385"/>
      <c r="B1707" s="161"/>
      <c r="C1707" s="161"/>
    </row>
    <row r="1708" spans="1:3" x14ac:dyDescent="0.25">
      <c r="A1708" s="385"/>
      <c r="B1708" s="161"/>
      <c r="C1708" s="161"/>
    </row>
    <row r="1709" spans="1:3" x14ac:dyDescent="0.25">
      <c r="A1709" s="385"/>
      <c r="B1709" s="161"/>
      <c r="C1709" s="161"/>
    </row>
    <row r="1710" spans="1:3" x14ac:dyDescent="0.25">
      <c r="A1710" s="385"/>
      <c r="B1710" s="161"/>
      <c r="C1710" s="161"/>
    </row>
    <row r="1711" spans="1:3" x14ac:dyDescent="0.25">
      <c r="A1711" s="385"/>
      <c r="B1711" s="161"/>
      <c r="C1711" s="161"/>
    </row>
    <row r="1712" spans="1:3" x14ac:dyDescent="0.25">
      <c r="A1712" s="385"/>
      <c r="B1712" s="161"/>
      <c r="C1712" s="161"/>
    </row>
    <row r="1713" spans="1:3" x14ac:dyDescent="0.25">
      <c r="A1713" s="385"/>
      <c r="B1713" s="161"/>
      <c r="C1713" s="161"/>
    </row>
    <row r="1714" spans="1:3" x14ac:dyDescent="0.25">
      <c r="A1714" s="385"/>
      <c r="B1714" s="161"/>
      <c r="C1714" s="161"/>
    </row>
    <row r="1715" spans="1:3" x14ac:dyDescent="0.25">
      <c r="A1715" s="385"/>
      <c r="B1715" s="161"/>
      <c r="C1715" s="161"/>
    </row>
    <row r="1716" spans="1:3" x14ac:dyDescent="0.25">
      <c r="A1716" s="385"/>
      <c r="B1716" s="161"/>
      <c r="C1716" s="161"/>
    </row>
    <row r="1717" spans="1:3" x14ac:dyDescent="0.25">
      <c r="A1717" s="385"/>
      <c r="B1717" s="161"/>
      <c r="C1717" s="161"/>
    </row>
    <row r="1718" spans="1:3" x14ac:dyDescent="0.25">
      <c r="A1718" s="385"/>
      <c r="B1718" s="161"/>
      <c r="C1718" s="161"/>
    </row>
    <row r="1719" spans="1:3" x14ac:dyDescent="0.25">
      <c r="A1719" s="385"/>
      <c r="B1719" s="161"/>
      <c r="C1719" s="161"/>
    </row>
    <row r="1720" spans="1:3" x14ac:dyDescent="0.25">
      <c r="A1720" s="385"/>
      <c r="B1720" s="161"/>
      <c r="C1720" s="161"/>
    </row>
    <row r="1721" spans="1:3" x14ac:dyDescent="0.25">
      <c r="A1721" s="385"/>
      <c r="B1721" s="161"/>
      <c r="C1721" s="161"/>
    </row>
    <row r="1722" spans="1:3" x14ac:dyDescent="0.25">
      <c r="A1722" s="385"/>
      <c r="B1722" s="161"/>
      <c r="C1722" s="161"/>
    </row>
    <row r="1723" spans="1:3" x14ac:dyDescent="0.25">
      <c r="A1723" s="385"/>
      <c r="B1723" s="161"/>
      <c r="C1723" s="161"/>
    </row>
    <row r="1724" spans="1:3" x14ac:dyDescent="0.25">
      <c r="A1724" s="385"/>
      <c r="B1724" s="161"/>
      <c r="C1724" s="161"/>
    </row>
    <row r="1725" spans="1:3" x14ac:dyDescent="0.25">
      <c r="A1725" s="385"/>
      <c r="B1725" s="161"/>
      <c r="C1725" s="161"/>
    </row>
    <row r="1726" spans="1:3" x14ac:dyDescent="0.25">
      <c r="A1726" s="385"/>
      <c r="B1726" s="161"/>
      <c r="C1726" s="161"/>
    </row>
    <row r="1727" spans="1:3" x14ac:dyDescent="0.25">
      <c r="A1727" s="385"/>
      <c r="B1727" s="161"/>
      <c r="C1727" s="161"/>
    </row>
    <row r="1728" spans="1:3" x14ac:dyDescent="0.25">
      <c r="A1728" s="385"/>
      <c r="B1728" s="161"/>
      <c r="C1728" s="161"/>
    </row>
    <row r="1729" spans="1:3" x14ac:dyDescent="0.25">
      <c r="A1729" s="385"/>
      <c r="B1729" s="161"/>
      <c r="C1729" s="161"/>
    </row>
    <row r="1730" spans="1:3" x14ac:dyDescent="0.25">
      <c r="A1730" s="385"/>
      <c r="B1730" s="161"/>
      <c r="C1730" s="161"/>
    </row>
    <row r="1731" spans="1:3" x14ac:dyDescent="0.25">
      <c r="A1731" s="385"/>
      <c r="B1731" s="161"/>
      <c r="C1731" s="161"/>
    </row>
    <row r="1732" spans="1:3" x14ac:dyDescent="0.25">
      <c r="A1732" s="385"/>
      <c r="B1732" s="161"/>
      <c r="C1732" s="161"/>
    </row>
    <row r="1733" spans="1:3" x14ac:dyDescent="0.25">
      <c r="A1733" s="385"/>
      <c r="B1733" s="161"/>
      <c r="C1733" s="161"/>
    </row>
    <row r="1734" spans="1:3" x14ac:dyDescent="0.25">
      <c r="A1734" s="385"/>
      <c r="B1734" s="161"/>
      <c r="C1734" s="161"/>
    </row>
    <row r="1735" spans="1:3" x14ac:dyDescent="0.25">
      <c r="A1735" s="385"/>
      <c r="B1735" s="161"/>
      <c r="C1735" s="161"/>
    </row>
    <row r="1736" spans="1:3" x14ac:dyDescent="0.25">
      <c r="A1736" s="385"/>
      <c r="B1736" s="161"/>
      <c r="C1736" s="161"/>
    </row>
    <row r="1737" spans="1:3" x14ac:dyDescent="0.25">
      <c r="A1737" s="385"/>
      <c r="B1737" s="161"/>
      <c r="C1737" s="161"/>
    </row>
    <row r="1738" spans="1:3" x14ac:dyDescent="0.25">
      <c r="A1738" s="385"/>
      <c r="B1738" s="161"/>
      <c r="C1738" s="161"/>
    </row>
    <row r="1739" spans="1:3" x14ac:dyDescent="0.25">
      <c r="A1739" s="385"/>
      <c r="B1739" s="161"/>
      <c r="C1739" s="161"/>
    </row>
    <row r="1740" spans="1:3" x14ac:dyDescent="0.25">
      <c r="A1740" s="385"/>
      <c r="B1740" s="161"/>
      <c r="C1740" s="161"/>
    </row>
    <row r="1741" spans="1:3" x14ac:dyDescent="0.25">
      <c r="A1741" s="385"/>
      <c r="B1741" s="161"/>
      <c r="C1741" s="161"/>
    </row>
    <row r="1742" spans="1:3" x14ac:dyDescent="0.25">
      <c r="A1742" s="385"/>
      <c r="B1742" s="161"/>
      <c r="C1742" s="161"/>
    </row>
    <row r="1743" spans="1:3" x14ac:dyDescent="0.25">
      <c r="A1743" s="385"/>
      <c r="B1743" s="161"/>
      <c r="C1743" s="161"/>
    </row>
    <row r="1744" spans="1:3" x14ac:dyDescent="0.25">
      <c r="A1744" s="385"/>
      <c r="B1744" s="161"/>
      <c r="C1744" s="161"/>
    </row>
    <row r="1745" spans="1:3" x14ac:dyDescent="0.25">
      <c r="A1745" s="385"/>
      <c r="B1745" s="161"/>
      <c r="C1745" s="161"/>
    </row>
    <row r="1746" spans="1:3" x14ac:dyDescent="0.25">
      <c r="A1746" s="385"/>
      <c r="B1746" s="161"/>
      <c r="C1746" s="161"/>
    </row>
    <row r="1747" spans="1:3" x14ac:dyDescent="0.25">
      <c r="A1747" s="385"/>
      <c r="B1747" s="161"/>
      <c r="C1747" s="161"/>
    </row>
    <row r="1748" spans="1:3" x14ac:dyDescent="0.25">
      <c r="A1748" s="385"/>
      <c r="B1748" s="161"/>
      <c r="C1748" s="161"/>
    </row>
    <row r="1749" spans="1:3" x14ac:dyDescent="0.25">
      <c r="A1749" s="385"/>
      <c r="B1749" s="161"/>
      <c r="C1749" s="161"/>
    </row>
    <row r="1750" spans="1:3" x14ac:dyDescent="0.25">
      <c r="A1750" s="385"/>
      <c r="B1750" s="161"/>
      <c r="C1750" s="161"/>
    </row>
    <row r="1751" spans="1:3" x14ac:dyDescent="0.25">
      <c r="A1751" s="385"/>
      <c r="B1751" s="161"/>
      <c r="C1751" s="161"/>
    </row>
    <row r="1752" spans="1:3" x14ac:dyDescent="0.25">
      <c r="A1752" s="385"/>
      <c r="B1752" s="161"/>
      <c r="C1752" s="161"/>
    </row>
    <row r="1753" spans="1:3" x14ac:dyDescent="0.25">
      <c r="A1753" s="385"/>
      <c r="B1753" s="161"/>
      <c r="C1753" s="161"/>
    </row>
    <row r="1754" spans="1:3" x14ac:dyDescent="0.25">
      <c r="A1754" s="385"/>
      <c r="B1754" s="161"/>
      <c r="C1754" s="161"/>
    </row>
    <row r="1755" spans="1:3" x14ac:dyDescent="0.25">
      <c r="A1755" s="385"/>
      <c r="B1755" s="161"/>
      <c r="C1755" s="161"/>
    </row>
    <row r="1756" spans="1:3" x14ac:dyDescent="0.25">
      <c r="A1756" s="385"/>
      <c r="B1756" s="161"/>
      <c r="C1756" s="161"/>
    </row>
    <row r="1757" spans="1:3" x14ac:dyDescent="0.25">
      <c r="A1757" s="385"/>
      <c r="B1757" s="161"/>
      <c r="C1757" s="161"/>
    </row>
    <row r="1758" spans="1:3" x14ac:dyDescent="0.25">
      <c r="A1758" s="385"/>
      <c r="B1758" s="161"/>
      <c r="C1758" s="161"/>
    </row>
    <row r="1759" spans="1:3" x14ac:dyDescent="0.25">
      <c r="A1759" s="385"/>
      <c r="B1759" s="161"/>
      <c r="C1759" s="161"/>
    </row>
    <row r="1760" spans="1:3" x14ac:dyDescent="0.25">
      <c r="A1760" s="385"/>
      <c r="B1760" s="161"/>
      <c r="C1760" s="161"/>
    </row>
    <row r="1761" spans="1:3" x14ac:dyDescent="0.25">
      <c r="A1761" s="385"/>
      <c r="B1761" s="161"/>
      <c r="C1761" s="161"/>
    </row>
    <row r="1762" spans="1:3" x14ac:dyDescent="0.25">
      <c r="A1762" s="385"/>
      <c r="B1762" s="161"/>
      <c r="C1762" s="161"/>
    </row>
    <row r="1763" spans="1:3" x14ac:dyDescent="0.25">
      <c r="A1763" s="385"/>
      <c r="B1763" s="161"/>
      <c r="C1763" s="161"/>
    </row>
    <row r="1764" spans="1:3" x14ac:dyDescent="0.25">
      <c r="A1764" s="385"/>
      <c r="B1764" s="161"/>
      <c r="C1764" s="161"/>
    </row>
    <row r="1765" spans="1:3" x14ac:dyDescent="0.25">
      <c r="A1765" s="385"/>
      <c r="B1765" s="161"/>
      <c r="C1765" s="161"/>
    </row>
    <row r="1766" spans="1:3" x14ac:dyDescent="0.25">
      <c r="A1766" s="385"/>
      <c r="B1766" s="161"/>
      <c r="C1766" s="161"/>
    </row>
    <row r="1767" spans="1:3" x14ac:dyDescent="0.25">
      <c r="A1767" s="385"/>
      <c r="B1767" s="161"/>
      <c r="C1767" s="161"/>
    </row>
    <row r="1768" spans="1:3" x14ac:dyDescent="0.25">
      <c r="A1768" s="385"/>
      <c r="B1768" s="161"/>
      <c r="C1768" s="161"/>
    </row>
    <row r="1769" spans="1:3" x14ac:dyDescent="0.25">
      <c r="A1769" s="385"/>
      <c r="B1769" s="161"/>
      <c r="C1769" s="161"/>
    </row>
    <row r="1770" spans="1:3" x14ac:dyDescent="0.25">
      <c r="A1770" s="385"/>
      <c r="B1770" s="161"/>
      <c r="C1770" s="161"/>
    </row>
    <row r="1771" spans="1:3" x14ac:dyDescent="0.25">
      <c r="A1771" s="385"/>
      <c r="B1771" s="161"/>
      <c r="C1771" s="161"/>
    </row>
    <row r="1772" spans="1:3" x14ac:dyDescent="0.25">
      <c r="A1772" s="385"/>
      <c r="B1772" s="161"/>
      <c r="C1772" s="161"/>
    </row>
    <row r="1773" spans="1:3" x14ac:dyDescent="0.25">
      <c r="A1773" s="385"/>
      <c r="B1773" s="161"/>
      <c r="C1773" s="161"/>
    </row>
    <row r="1774" spans="1:3" x14ac:dyDescent="0.25">
      <c r="A1774" s="385"/>
      <c r="B1774" s="161"/>
      <c r="C1774" s="161"/>
    </row>
    <row r="1775" spans="1:3" x14ac:dyDescent="0.25">
      <c r="A1775" s="385"/>
      <c r="B1775" s="161"/>
      <c r="C1775" s="161"/>
    </row>
    <row r="1776" spans="1:3" x14ac:dyDescent="0.25">
      <c r="A1776" s="385"/>
      <c r="B1776" s="161"/>
      <c r="C1776" s="161"/>
    </row>
    <row r="1777" spans="1:3" x14ac:dyDescent="0.25">
      <c r="A1777" s="385"/>
      <c r="B1777" s="161"/>
      <c r="C1777" s="161"/>
    </row>
    <row r="1778" spans="1:3" x14ac:dyDescent="0.25">
      <c r="A1778" s="385"/>
      <c r="B1778" s="161"/>
      <c r="C1778" s="161"/>
    </row>
    <row r="1779" spans="1:3" x14ac:dyDescent="0.25">
      <c r="A1779" s="385"/>
      <c r="B1779" s="161"/>
      <c r="C1779" s="161"/>
    </row>
    <row r="1780" spans="1:3" x14ac:dyDescent="0.25">
      <c r="A1780" s="385"/>
      <c r="B1780" s="161"/>
      <c r="C1780" s="161"/>
    </row>
    <row r="1781" spans="1:3" x14ac:dyDescent="0.25">
      <c r="A1781" s="385"/>
      <c r="B1781" s="161"/>
      <c r="C1781" s="161"/>
    </row>
    <row r="1782" spans="1:3" x14ac:dyDescent="0.25">
      <c r="A1782" s="385"/>
      <c r="B1782" s="161"/>
      <c r="C1782" s="161"/>
    </row>
    <row r="1783" spans="1:3" x14ac:dyDescent="0.25">
      <c r="A1783" s="385"/>
      <c r="B1783" s="161"/>
      <c r="C1783" s="161"/>
    </row>
    <row r="1784" spans="1:3" x14ac:dyDescent="0.25">
      <c r="A1784" s="385"/>
      <c r="B1784" s="161"/>
      <c r="C1784" s="161"/>
    </row>
    <row r="1785" spans="1:3" x14ac:dyDescent="0.25">
      <c r="A1785" s="385"/>
      <c r="B1785" s="161"/>
      <c r="C1785" s="161"/>
    </row>
    <row r="1786" spans="1:3" x14ac:dyDescent="0.25">
      <c r="A1786" s="385"/>
      <c r="B1786" s="161"/>
      <c r="C1786" s="161"/>
    </row>
    <row r="1787" spans="1:3" x14ac:dyDescent="0.25">
      <c r="A1787" s="385"/>
      <c r="B1787" s="161"/>
      <c r="C1787" s="161"/>
    </row>
    <row r="1788" spans="1:3" x14ac:dyDescent="0.25">
      <c r="A1788" s="385"/>
      <c r="B1788" s="161"/>
      <c r="C1788" s="161"/>
    </row>
    <row r="1789" spans="1:3" x14ac:dyDescent="0.25">
      <c r="A1789" s="385"/>
      <c r="B1789" s="161"/>
      <c r="C1789" s="161"/>
    </row>
    <row r="1790" spans="1:3" x14ac:dyDescent="0.25">
      <c r="A1790" s="385"/>
      <c r="B1790" s="161"/>
      <c r="C1790" s="161"/>
    </row>
    <row r="1791" spans="1:3" x14ac:dyDescent="0.25">
      <c r="A1791" s="385"/>
      <c r="B1791" s="161"/>
      <c r="C1791" s="161"/>
    </row>
    <row r="1792" spans="1:3" x14ac:dyDescent="0.25">
      <c r="A1792" s="385"/>
      <c r="B1792" s="161"/>
      <c r="C1792" s="161"/>
    </row>
    <row r="1793" spans="1:3" x14ac:dyDescent="0.25">
      <c r="A1793" s="385"/>
      <c r="B1793" s="161"/>
      <c r="C1793" s="161"/>
    </row>
    <row r="1794" spans="1:3" x14ac:dyDescent="0.25">
      <c r="A1794" s="385"/>
      <c r="B1794" s="161"/>
      <c r="C1794" s="161"/>
    </row>
    <row r="1795" spans="1:3" x14ac:dyDescent="0.25">
      <c r="A1795" s="385"/>
      <c r="B1795" s="161"/>
      <c r="C1795" s="161"/>
    </row>
    <row r="1796" spans="1:3" x14ac:dyDescent="0.25">
      <c r="A1796" s="385"/>
      <c r="B1796" s="161"/>
      <c r="C1796" s="161"/>
    </row>
    <row r="1797" spans="1:3" x14ac:dyDescent="0.25">
      <c r="A1797" s="385"/>
      <c r="B1797" s="161"/>
      <c r="C1797" s="161"/>
    </row>
    <row r="1798" spans="1:3" x14ac:dyDescent="0.25">
      <c r="A1798" s="385"/>
      <c r="B1798" s="161"/>
      <c r="C1798" s="161"/>
    </row>
    <row r="1799" spans="1:3" x14ac:dyDescent="0.25">
      <c r="A1799" s="385"/>
      <c r="B1799" s="161"/>
      <c r="C1799" s="161"/>
    </row>
    <row r="1800" spans="1:3" x14ac:dyDescent="0.25">
      <c r="A1800" s="385"/>
      <c r="B1800" s="161"/>
      <c r="C1800" s="161"/>
    </row>
    <row r="1801" spans="1:3" x14ac:dyDescent="0.25">
      <c r="A1801" s="385"/>
      <c r="B1801" s="161"/>
      <c r="C1801" s="161"/>
    </row>
    <row r="1802" spans="1:3" x14ac:dyDescent="0.25">
      <c r="A1802" s="385"/>
      <c r="B1802" s="161"/>
      <c r="C1802" s="161"/>
    </row>
    <row r="1803" spans="1:3" x14ac:dyDescent="0.25">
      <c r="A1803" s="385"/>
      <c r="B1803" s="161"/>
      <c r="C1803" s="161"/>
    </row>
    <row r="1804" spans="1:3" x14ac:dyDescent="0.25">
      <c r="A1804" s="385"/>
      <c r="B1804" s="161"/>
      <c r="C1804" s="161"/>
    </row>
    <row r="1805" spans="1:3" x14ac:dyDescent="0.25">
      <c r="A1805" s="385"/>
      <c r="B1805" s="161"/>
      <c r="C1805" s="161"/>
    </row>
    <row r="1806" spans="1:3" x14ac:dyDescent="0.25">
      <c r="A1806" s="385"/>
      <c r="B1806" s="161"/>
      <c r="C1806" s="161"/>
    </row>
    <row r="1807" spans="1:3" x14ac:dyDescent="0.25">
      <c r="A1807" s="385"/>
      <c r="B1807" s="161"/>
      <c r="C1807" s="161"/>
    </row>
    <row r="1808" spans="1:3" x14ac:dyDescent="0.25">
      <c r="A1808" s="385"/>
      <c r="B1808" s="161"/>
      <c r="C1808" s="161"/>
    </row>
    <row r="1809" spans="1:3" x14ac:dyDescent="0.25">
      <c r="A1809" s="385"/>
      <c r="B1809" s="161"/>
      <c r="C1809" s="161"/>
    </row>
    <row r="1810" spans="1:3" x14ac:dyDescent="0.25">
      <c r="A1810" s="385"/>
      <c r="B1810" s="161"/>
      <c r="C1810" s="161"/>
    </row>
    <row r="1811" spans="1:3" x14ac:dyDescent="0.25">
      <c r="A1811" s="385"/>
      <c r="B1811" s="161"/>
      <c r="C1811" s="161"/>
    </row>
    <row r="1812" spans="1:3" x14ac:dyDescent="0.25">
      <c r="A1812" s="385"/>
      <c r="B1812" s="161"/>
      <c r="C1812" s="161"/>
    </row>
    <row r="1813" spans="1:3" x14ac:dyDescent="0.25">
      <c r="A1813" s="385"/>
      <c r="B1813" s="161"/>
      <c r="C1813" s="161"/>
    </row>
    <row r="1814" spans="1:3" x14ac:dyDescent="0.25">
      <c r="A1814" s="385"/>
      <c r="B1814" s="161"/>
      <c r="C1814" s="161"/>
    </row>
    <row r="1815" spans="1:3" x14ac:dyDescent="0.25">
      <c r="A1815" s="385"/>
      <c r="B1815" s="161"/>
      <c r="C1815" s="161"/>
    </row>
    <row r="1816" spans="1:3" x14ac:dyDescent="0.25">
      <c r="A1816" s="385"/>
      <c r="B1816" s="161"/>
      <c r="C1816" s="161"/>
    </row>
    <row r="1817" spans="1:3" x14ac:dyDescent="0.25">
      <c r="A1817" s="385"/>
      <c r="B1817" s="161"/>
      <c r="C1817" s="161"/>
    </row>
    <row r="1818" spans="1:3" x14ac:dyDescent="0.25">
      <c r="A1818" s="385"/>
      <c r="B1818" s="161"/>
      <c r="C1818" s="161"/>
    </row>
    <row r="1819" spans="1:3" x14ac:dyDescent="0.25">
      <c r="A1819" s="385"/>
      <c r="B1819" s="161"/>
      <c r="C1819" s="161"/>
    </row>
    <row r="1820" spans="1:3" x14ac:dyDescent="0.25">
      <c r="A1820" s="385"/>
      <c r="B1820" s="161"/>
      <c r="C1820" s="161"/>
    </row>
    <row r="1821" spans="1:3" x14ac:dyDescent="0.25">
      <c r="A1821" s="385"/>
      <c r="B1821" s="161"/>
      <c r="C1821" s="161"/>
    </row>
    <row r="1822" spans="1:3" x14ac:dyDescent="0.25">
      <c r="A1822" s="385"/>
      <c r="B1822" s="161"/>
      <c r="C1822" s="161"/>
    </row>
    <row r="1823" spans="1:3" x14ac:dyDescent="0.25">
      <c r="A1823" s="385"/>
      <c r="B1823" s="161"/>
      <c r="C1823" s="161"/>
    </row>
    <row r="1824" spans="1:3" x14ac:dyDescent="0.25">
      <c r="A1824" s="385"/>
      <c r="B1824" s="161"/>
      <c r="C1824" s="161"/>
    </row>
    <row r="1825" spans="1:3" x14ac:dyDescent="0.25">
      <c r="A1825" s="385"/>
      <c r="B1825" s="161"/>
      <c r="C1825" s="161"/>
    </row>
    <row r="1826" spans="1:3" x14ac:dyDescent="0.25">
      <c r="A1826" s="385"/>
      <c r="B1826" s="161"/>
      <c r="C1826" s="161"/>
    </row>
    <row r="1827" spans="1:3" x14ac:dyDescent="0.25">
      <c r="A1827" s="385"/>
      <c r="B1827" s="161"/>
      <c r="C1827" s="161"/>
    </row>
    <row r="1828" spans="1:3" x14ac:dyDescent="0.25">
      <c r="A1828" s="385"/>
      <c r="B1828" s="161"/>
      <c r="C1828" s="161"/>
    </row>
    <row r="1829" spans="1:3" x14ac:dyDescent="0.25">
      <c r="A1829" s="385"/>
      <c r="B1829" s="161"/>
      <c r="C1829" s="161"/>
    </row>
    <row r="1830" spans="1:3" x14ac:dyDescent="0.25">
      <c r="A1830" s="385"/>
      <c r="B1830" s="161"/>
      <c r="C1830" s="161"/>
    </row>
    <row r="1831" spans="1:3" x14ac:dyDescent="0.25">
      <c r="A1831" s="385"/>
      <c r="B1831" s="161"/>
      <c r="C1831" s="161"/>
    </row>
    <row r="1832" spans="1:3" x14ac:dyDescent="0.25">
      <c r="A1832" s="385"/>
      <c r="B1832" s="161"/>
      <c r="C1832" s="161"/>
    </row>
    <row r="1833" spans="1:3" x14ac:dyDescent="0.25">
      <c r="A1833" s="385"/>
      <c r="B1833" s="161"/>
      <c r="C1833" s="161"/>
    </row>
    <row r="1834" spans="1:3" x14ac:dyDescent="0.25">
      <c r="A1834" s="385"/>
      <c r="B1834" s="161"/>
      <c r="C1834" s="161"/>
    </row>
    <row r="1835" spans="1:3" x14ac:dyDescent="0.25">
      <c r="A1835" s="385"/>
      <c r="B1835" s="161"/>
      <c r="C1835" s="161"/>
    </row>
    <row r="1836" spans="1:3" x14ac:dyDescent="0.25">
      <c r="A1836" s="385"/>
      <c r="B1836" s="161"/>
      <c r="C1836" s="161"/>
    </row>
    <row r="1837" spans="1:3" x14ac:dyDescent="0.25">
      <c r="A1837" s="385"/>
      <c r="B1837" s="161"/>
      <c r="C1837" s="161"/>
    </row>
    <row r="1838" spans="1:3" x14ac:dyDescent="0.25">
      <c r="A1838" s="385"/>
      <c r="B1838" s="161"/>
      <c r="C1838" s="161"/>
    </row>
    <row r="1839" spans="1:3" x14ac:dyDescent="0.25">
      <c r="A1839" s="385"/>
      <c r="B1839" s="161"/>
      <c r="C1839" s="161"/>
    </row>
    <row r="1840" spans="1:3" x14ac:dyDescent="0.25">
      <c r="A1840" s="385"/>
      <c r="B1840" s="161"/>
      <c r="C1840" s="161"/>
    </row>
    <row r="1841" spans="1:3" x14ac:dyDescent="0.25">
      <c r="A1841" s="385"/>
      <c r="B1841" s="161"/>
      <c r="C1841" s="161"/>
    </row>
    <row r="1842" spans="1:3" x14ac:dyDescent="0.25">
      <c r="A1842" s="385"/>
      <c r="B1842" s="161"/>
      <c r="C1842" s="161"/>
    </row>
    <row r="1843" spans="1:3" x14ac:dyDescent="0.25">
      <c r="A1843" s="385"/>
      <c r="B1843" s="161"/>
      <c r="C1843" s="161"/>
    </row>
    <row r="1844" spans="1:3" x14ac:dyDescent="0.25">
      <c r="A1844" s="385"/>
      <c r="B1844" s="161"/>
      <c r="C1844" s="161"/>
    </row>
    <row r="1845" spans="1:3" x14ac:dyDescent="0.25">
      <c r="A1845" s="385"/>
      <c r="B1845" s="161"/>
      <c r="C1845" s="161"/>
    </row>
    <row r="1846" spans="1:3" x14ac:dyDescent="0.25">
      <c r="A1846" s="385"/>
      <c r="B1846" s="161"/>
      <c r="C1846" s="161"/>
    </row>
    <row r="1847" spans="1:3" x14ac:dyDescent="0.25">
      <c r="A1847" s="385"/>
      <c r="B1847" s="161"/>
      <c r="C1847" s="161"/>
    </row>
    <row r="1848" spans="1:3" x14ac:dyDescent="0.25">
      <c r="A1848" s="385"/>
      <c r="B1848" s="161"/>
      <c r="C1848" s="161"/>
    </row>
    <row r="1849" spans="1:3" x14ac:dyDescent="0.25">
      <c r="A1849" s="385"/>
      <c r="B1849" s="161"/>
      <c r="C1849" s="161"/>
    </row>
    <row r="1850" spans="1:3" x14ac:dyDescent="0.25">
      <c r="A1850" s="385"/>
      <c r="B1850" s="161"/>
      <c r="C1850" s="161"/>
    </row>
    <row r="1851" spans="1:3" x14ac:dyDescent="0.25">
      <c r="A1851" s="385"/>
      <c r="B1851" s="161"/>
      <c r="C1851" s="161"/>
    </row>
    <row r="1852" spans="1:3" x14ac:dyDescent="0.25">
      <c r="A1852" s="385"/>
      <c r="B1852" s="161"/>
      <c r="C1852" s="161"/>
    </row>
    <row r="1853" spans="1:3" x14ac:dyDescent="0.25">
      <c r="A1853" s="385"/>
      <c r="B1853" s="161"/>
      <c r="C1853" s="161"/>
    </row>
    <row r="1854" spans="1:3" x14ac:dyDescent="0.25">
      <c r="A1854" s="385"/>
      <c r="B1854" s="161"/>
      <c r="C1854" s="161"/>
    </row>
    <row r="1855" spans="1:3" x14ac:dyDescent="0.25">
      <c r="A1855" s="385"/>
      <c r="B1855" s="161"/>
      <c r="C1855" s="161"/>
    </row>
    <row r="1856" spans="1:3" x14ac:dyDescent="0.25">
      <c r="A1856" s="385"/>
      <c r="B1856" s="161"/>
      <c r="C1856" s="161"/>
    </row>
    <row r="1857" spans="1:3" x14ac:dyDescent="0.25">
      <c r="A1857" s="385"/>
      <c r="B1857" s="161"/>
      <c r="C1857" s="161"/>
    </row>
    <row r="1858" spans="1:3" x14ac:dyDescent="0.25">
      <c r="A1858" s="385"/>
      <c r="B1858" s="161"/>
      <c r="C1858" s="161"/>
    </row>
    <row r="1859" spans="1:3" x14ac:dyDescent="0.25">
      <c r="A1859" s="385"/>
      <c r="B1859" s="161"/>
      <c r="C1859" s="161"/>
    </row>
    <row r="1860" spans="1:3" x14ac:dyDescent="0.25">
      <c r="A1860" s="385"/>
      <c r="B1860" s="161"/>
      <c r="C1860" s="161"/>
    </row>
    <row r="1861" spans="1:3" x14ac:dyDescent="0.25">
      <c r="A1861" s="385"/>
      <c r="B1861" s="161"/>
      <c r="C1861" s="161"/>
    </row>
    <row r="1862" spans="1:3" x14ac:dyDescent="0.25">
      <c r="A1862" s="385"/>
      <c r="B1862" s="161"/>
      <c r="C1862" s="161"/>
    </row>
    <row r="1863" spans="1:3" x14ac:dyDescent="0.25">
      <c r="A1863" s="385"/>
      <c r="B1863" s="161"/>
      <c r="C1863" s="161"/>
    </row>
    <row r="1864" spans="1:3" x14ac:dyDescent="0.25">
      <c r="A1864" s="385"/>
      <c r="B1864" s="161"/>
      <c r="C1864" s="161"/>
    </row>
    <row r="1865" spans="1:3" x14ac:dyDescent="0.25">
      <c r="A1865" s="385"/>
      <c r="B1865" s="161"/>
      <c r="C1865" s="161"/>
    </row>
    <row r="1866" spans="1:3" x14ac:dyDescent="0.25">
      <c r="A1866" s="385"/>
      <c r="B1866" s="161"/>
      <c r="C1866" s="161"/>
    </row>
    <row r="1867" spans="1:3" x14ac:dyDescent="0.25">
      <c r="A1867" s="385"/>
      <c r="B1867" s="161"/>
      <c r="C1867" s="161"/>
    </row>
    <row r="1868" spans="1:3" x14ac:dyDescent="0.25">
      <c r="A1868" s="385"/>
      <c r="B1868" s="161"/>
      <c r="C1868" s="161"/>
    </row>
    <row r="1869" spans="1:3" x14ac:dyDescent="0.25">
      <c r="A1869" s="385"/>
      <c r="B1869" s="161"/>
      <c r="C1869" s="161"/>
    </row>
    <row r="1870" spans="1:3" x14ac:dyDescent="0.25">
      <c r="A1870" s="385"/>
      <c r="B1870" s="161"/>
      <c r="C1870" s="161"/>
    </row>
    <row r="1871" spans="1:3" x14ac:dyDescent="0.25">
      <c r="A1871" s="385"/>
      <c r="B1871" s="161"/>
      <c r="C1871" s="161"/>
    </row>
    <row r="1872" spans="1:3" x14ac:dyDescent="0.25">
      <c r="A1872" s="385"/>
      <c r="B1872" s="161"/>
      <c r="C1872" s="161"/>
    </row>
    <row r="1873" spans="1:3" x14ac:dyDescent="0.25">
      <c r="A1873" s="385"/>
      <c r="B1873" s="161"/>
      <c r="C1873" s="161"/>
    </row>
    <row r="1874" spans="1:3" x14ac:dyDescent="0.25">
      <c r="A1874" s="385"/>
      <c r="B1874" s="161"/>
      <c r="C1874" s="161"/>
    </row>
    <row r="1875" spans="1:3" x14ac:dyDescent="0.25">
      <c r="A1875" s="385"/>
      <c r="B1875" s="161"/>
      <c r="C1875" s="161"/>
    </row>
    <row r="1876" spans="1:3" x14ac:dyDescent="0.25">
      <c r="A1876" s="385"/>
      <c r="B1876" s="161"/>
      <c r="C1876" s="161"/>
    </row>
    <row r="1877" spans="1:3" x14ac:dyDescent="0.25">
      <c r="A1877" s="385"/>
      <c r="B1877" s="161"/>
      <c r="C1877" s="161"/>
    </row>
    <row r="1878" spans="1:3" x14ac:dyDescent="0.25">
      <c r="A1878" s="385"/>
      <c r="B1878" s="161"/>
      <c r="C1878" s="161"/>
    </row>
    <row r="1879" spans="1:3" x14ac:dyDescent="0.25">
      <c r="A1879" s="385"/>
      <c r="B1879" s="161"/>
      <c r="C1879" s="161"/>
    </row>
    <row r="1880" spans="1:3" x14ac:dyDescent="0.25">
      <c r="A1880" s="385"/>
      <c r="B1880" s="161"/>
      <c r="C1880" s="161"/>
    </row>
    <row r="1881" spans="1:3" x14ac:dyDescent="0.25">
      <c r="A1881" s="385"/>
      <c r="B1881" s="161"/>
      <c r="C1881" s="161"/>
    </row>
    <row r="1882" spans="1:3" x14ac:dyDescent="0.25">
      <c r="A1882" s="385"/>
      <c r="B1882" s="161"/>
      <c r="C1882" s="161"/>
    </row>
    <row r="1883" spans="1:3" x14ac:dyDescent="0.25">
      <c r="A1883" s="385"/>
      <c r="B1883" s="161"/>
      <c r="C1883" s="161"/>
    </row>
    <row r="1884" spans="1:3" x14ac:dyDescent="0.25">
      <c r="A1884" s="385"/>
      <c r="B1884" s="161"/>
      <c r="C1884" s="161"/>
    </row>
    <row r="1885" spans="1:3" x14ac:dyDescent="0.25">
      <c r="A1885" s="385"/>
      <c r="B1885" s="161"/>
      <c r="C1885" s="161"/>
    </row>
    <row r="1886" spans="1:3" x14ac:dyDescent="0.25">
      <c r="A1886" s="385"/>
      <c r="B1886" s="161"/>
      <c r="C1886" s="161"/>
    </row>
    <row r="1887" spans="1:3" x14ac:dyDescent="0.25">
      <c r="A1887" s="385"/>
      <c r="B1887" s="161"/>
      <c r="C1887" s="161"/>
    </row>
    <row r="1888" spans="1:3" x14ac:dyDescent="0.25">
      <c r="A1888" s="385"/>
      <c r="B1888" s="161"/>
      <c r="C1888" s="161"/>
    </row>
    <row r="1889" spans="1:3" x14ac:dyDescent="0.25">
      <c r="A1889" s="385"/>
      <c r="B1889" s="161"/>
      <c r="C1889" s="161"/>
    </row>
    <row r="1890" spans="1:3" x14ac:dyDescent="0.25">
      <c r="A1890" s="385"/>
      <c r="B1890" s="161"/>
      <c r="C1890" s="161"/>
    </row>
    <row r="1891" spans="1:3" x14ac:dyDescent="0.25">
      <c r="A1891" s="385"/>
      <c r="B1891" s="161"/>
      <c r="C1891" s="161"/>
    </row>
    <row r="1892" spans="1:3" x14ac:dyDescent="0.25">
      <c r="A1892" s="385"/>
      <c r="B1892" s="161"/>
      <c r="C1892" s="161"/>
    </row>
    <row r="1893" spans="1:3" x14ac:dyDescent="0.25">
      <c r="A1893" s="385"/>
      <c r="B1893" s="161"/>
      <c r="C1893" s="161"/>
    </row>
    <row r="1894" spans="1:3" x14ac:dyDescent="0.25">
      <c r="A1894" s="385"/>
      <c r="B1894" s="161"/>
      <c r="C1894" s="161"/>
    </row>
    <row r="1895" spans="1:3" x14ac:dyDescent="0.25">
      <c r="A1895" s="385"/>
      <c r="B1895" s="161"/>
      <c r="C1895" s="161"/>
    </row>
    <row r="1896" spans="1:3" x14ac:dyDescent="0.25">
      <c r="A1896" s="385"/>
      <c r="B1896" s="161"/>
      <c r="C1896" s="161"/>
    </row>
    <row r="1897" spans="1:3" x14ac:dyDescent="0.25">
      <c r="A1897" s="385"/>
      <c r="B1897" s="161"/>
      <c r="C1897" s="161"/>
    </row>
    <row r="1898" spans="1:3" x14ac:dyDescent="0.25">
      <c r="A1898" s="385"/>
      <c r="B1898" s="161"/>
      <c r="C1898" s="161"/>
    </row>
    <row r="1899" spans="1:3" x14ac:dyDescent="0.25">
      <c r="A1899" s="385"/>
      <c r="B1899" s="161"/>
      <c r="C1899" s="161"/>
    </row>
    <row r="1900" spans="1:3" x14ac:dyDescent="0.25">
      <c r="A1900" s="385"/>
      <c r="B1900" s="161"/>
      <c r="C1900" s="161"/>
    </row>
    <row r="1901" spans="1:3" x14ac:dyDescent="0.25">
      <c r="A1901" s="385"/>
      <c r="B1901" s="161"/>
      <c r="C1901" s="161"/>
    </row>
    <row r="1902" spans="1:3" x14ac:dyDescent="0.25">
      <c r="A1902" s="385"/>
      <c r="B1902" s="161"/>
      <c r="C1902" s="161"/>
    </row>
    <row r="1903" spans="1:3" x14ac:dyDescent="0.25">
      <c r="A1903" s="385"/>
      <c r="B1903" s="161"/>
      <c r="C1903" s="161"/>
    </row>
    <row r="1904" spans="1:3" x14ac:dyDescent="0.25">
      <c r="A1904" s="385"/>
      <c r="B1904" s="161"/>
      <c r="C1904" s="161"/>
    </row>
    <row r="1905" spans="1:3" x14ac:dyDescent="0.25">
      <c r="A1905" s="385"/>
      <c r="B1905" s="161"/>
      <c r="C1905" s="161"/>
    </row>
    <row r="1906" spans="1:3" x14ac:dyDescent="0.25">
      <c r="A1906" s="385"/>
      <c r="B1906" s="161"/>
      <c r="C1906" s="161"/>
    </row>
    <row r="1907" spans="1:3" x14ac:dyDescent="0.25">
      <c r="A1907" s="385"/>
      <c r="B1907" s="161"/>
      <c r="C1907" s="161"/>
    </row>
    <row r="1908" spans="1:3" x14ac:dyDescent="0.25">
      <c r="A1908" s="385"/>
      <c r="B1908" s="161"/>
      <c r="C1908" s="161"/>
    </row>
    <row r="1909" spans="1:3" x14ac:dyDescent="0.25">
      <c r="A1909" s="385"/>
      <c r="B1909" s="161"/>
      <c r="C1909" s="161"/>
    </row>
    <row r="1910" spans="1:3" x14ac:dyDescent="0.25">
      <c r="A1910" s="385"/>
      <c r="B1910" s="161"/>
      <c r="C1910" s="161"/>
    </row>
    <row r="1911" spans="1:3" x14ac:dyDescent="0.25">
      <c r="A1911" s="385"/>
      <c r="B1911" s="161"/>
      <c r="C1911" s="161"/>
    </row>
    <row r="1912" spans="1:3" x14ac:dyDescent="0.25">
      <c r="A1912" s="385"/>
      <c r="B1912" s="161"/>
      <c r="C1912" s="161"/>
    </row>
    <row r="1913" spans="1:3" x14ac:dyDescent="0.25">
      <c r="A1913" s="385"/>
      <c r="B1913" s="161"/>
      <c r="C1913" s="161"/>
    </row>
    <row r="1914" spans="1:3" x14ac:dyDescent="0.25">
      <c r="A1914" s="385"/>
      <c r="B1914" s="161"/>
      <c r="C1914" s="161"/>
    </row>
    <row r="1915" spans="1:3" x14ac:dyDescent="0.25">
      <c r="A1915" s="385"/>
      <c r="B1915" s="161"/>
      <c r="C1915" s="161"/>
    </row>
    <row r="1916" spans="1:3" x14ac:dyDescent="0.25">
      <c r="A1916" s="385"/>
      <c r="B1916" s="161"/>
      <c r="C1916" s="161"/>
    </row>
    <row r="1917" spans="1:3" x14ac:dyDescent="0.25">
      <c r="A1917" s="385"/>
      <c r="B1917" s="161"/>
      <c r="C1917" s="161"/>
    </row>
    <row r="1918" spans="1:3" x14ac:dyDescent="0.25">
      <c r="A1918" s="385"/>
      <c r="B1918" s="161"/>
      <c r="C1918" s="161"/>
    </row>
    <row r="1919" spans="1:3" x14ac:dyDescent="0.25">
      <c r="A1919" s="385"/>
      <c r="B1919" s="161"/>
      <c r="C1919" s="161"/>
    </row>
    <row r="1920" spans="1:3" x14ac:dyDescent="0.25">
      <c r="A1920" s="385"/>
      <c r="B1920" s="161"/>
      <c r="C1920" s="161"/>
    </row>
    <row r="1921" spans="1:3" x14ac:dyDescent="0.25">
      <c r="A1921" s="385"/>
      <c r="B1921" s="161"/>
      <c r="C1921" s="161"/>
    </row>
    <row r="1922" spans="1:3" x14ac:dyDescent="0.25">
      <c r="A1922" s="385"/>
      <c r="B1922" s="161"/>
      <c r="C1922" s="161"/>
    </row>
    <row r="1923" spans="1:3" x14ac:dyDescent="0.25">
      <c r="A1923" s="385"/>
      <c r="B1923" s="161"/>
      <c r="C1923" s="161"/>
    </row>
    <row r="1924" spans="1:3" x14ac:dyDescent="0.25">
      <c r="A1924" s="385"/>
      <c r="B1924" s="161"/>
      <c r="C1924" s="161"/>
    </row>
    <row r="1925" spans="1:3" x14ac:dyDescent="0.25">
      <c r="A1925" s="385"/>
      <c r="B1925" s="161"/>
      <c r="C1925" s="161"/>
    </row>
    <row r="1926" spans="1:3" x14ac:dyDescent="0.25">
      <c r="A1926" s="385"/>
      <c r="B1926" s="161"/>
      <c r="C1926" s="161"/>
    </row>
    <row r="1927" spans="1:3" x14ac:dyDescent="0.25">
      <c r="A1927" s="385"/>
      <c r="B1927" s="161"/>
      <c r="C1927" s="161"/>
    </row>
    <row r="1928" spans="1:3" x14ac:dyDescent="0.25">
      <c r="A1928" s="385"/>
      <c r="B1928" s="161"/>
      <c r="C1928" s="161"/>
    </row>
    <row r="1929" spans="1:3" x14ac:dyDescent="0.25">
      <c r="A1929" s="385"/>
      <c r="B1929" s="161"/>
      <c r="C1929" s="161"/>
    </row>
    <row r="1930" spans="1:3" x14ac:dyDescent="0.25">
      <c r="A1930" s="385"/>
      <c r="B1930" s="161"/>
      <c r="C1930" s="161"/>
    </row>
    <row r="1931" spans="1:3" x14ac:dyDescent="0.25">
      <c r="A1931" s="385"/>
      <c r="B1931" s="161"/>
      <c r="C1931" s="161"/>
    </row>
    <row r="1932" spans="1:3" x14ac:dyDescent="0.25">
      <c r="A1932" s="385"/>
      <c r="B1932" s="161"/>
      <c r="C1932" s="161"/>
    </row>
    <row r="1933" spans="1:3" x14ac:dyDescent="0.25">
      <c r="A1933" s="385"/>
      <c r="B1933" s="161"/>
      <c r="C1933" s="161"/>
    </row>
    <row r="1934" spans="1:3" x14ac:dyDescent="0.25">
      <c r="A1934" s="385"/>
      <c r="B1934" s="161"/>
      <c r="C1934" s="161"/>
    </row>
    <row r="1935" spans="1:3" x14ac:dyDescent="0.25">
      <c r="A1935" s="385"/>
      <c r="B1935" s="161"/>
      <c r="C1935" s="161"/>
    </row>
    <row r="1936" spans="1:3" x14ac:dyDescent="0.25">
      <c r="A1936" s="385"/>
      <c r="B1936" s="161"/>
      <c r="C1936" s="161"/>
    </row>
    <row r="1937" spans="1:3" x14ac:dyDescent="0.25">
      <c r="A1937" s="385"/>
      <c r="B1937" s="161"/>
      <c r="C1937" s="161"/>
    </row>
    <row r="1938" spans="1:3" x14ac:dyDescent="0.25">
      <c r="A1938" s="385"/>
      <c r="B1938" s="161"/>
      <c r="C1938" s="161"/>
    </row>
    <row r="1939" spans="1:3" x14ac:dyDescent="0.25">
      <c r="A1939" s="385"/>
      <c r="B1939" s="161"/>
      <c r="C1939" s="161"/>
    </row>
    <row r="1940" spans="1:3" x14ac:dyDescent="0.25">
      <c r="A1940" s="385"/>
      <c r="B1940" s="161"/>
      <c r="C1940" s="161"/>
    </row>
    <row r="1941" spans="1:3" x14ac:dyDescent="0.25">
      <c r="A1941" s="385"/>
      <c r="B1941" s="161"/>
      <c r="C1941" s="161"/>
    </row>
    <row r="1942" spans="1:3" x14ac:dyDescent="0.25">
      <c r="A1942" s="385"/>
      <c r="B1942" s="161"/>
      <c r="C1942" s="161"/>
    </row>
    <row r="1943" spans="1:3" x14ac:dyDescent="0.25">
      <c r="A1943" s="385"/>
      <c r="B1943" s="161"/>
      <c r="C1943" s="161"/>
    </row>
    <row r="1944" spans="1:3" x14ac:dyDescent="0.25">
      <c r="A1944" s="385"/>
      <c r="B1944" s="161"/>
      <c r="C1944" s="161"/>
    </row>
    <row r="1945" spans="1:3" x14ac:dyDescent="0.25">
      <c r="A1945" s="385"/>
      <c r="B1945" s="161"/>
      <c r="C1945" s="161"/>
    </row>
    <row r="1946" spans="1:3" x14ac:dyDescent="0.25">
      <c r="A1946" s="385"/>
      <c r="B1946" s="161"/>
      <c r="C1946" s="161"/>
    </row>
    <row r="1947" spans="1:3" x14ac:dyDescent="0.25">
      <c r="A1947" s="385"/>
      <c r="B1947" s="161"/>
      <c r="C1947" s="161"/>
    </row>
    <row r="1948" spans="1:3" x14ac:dyDescent="0.25">
      <c r="A1948" s="385"/>
      <c r="B1948" s="161"/>
      <c r="C1948" s="161"/>
    </row>
    <row r="1949" spans="1:3" x14ac:dyDescent="0.25">
      <c r="A1949" s="385"/>
      <c r="B1949" s="161"/>
      <c r="C1949" s="161"/>
    </row>
    <row r="1950" spans="1:3" x14ac:dyDescent="0.25">
      <c r="A1950" s="385"/>
      <c r="B1950" s="161"/>
      <c r="C1950" s="161"/>
    </row>
    <row r="1951" spans="1:3" x14ac:dyDescent="0.25">
      <c r="A1951" s="385"/>
      <c r="B1951" s="161"/>
      <c r="C1951" s="161"/>
    </row>
    <row r="1952" spans="1:3" x14ac:dyDescent="0.25">
      <c r="A1952" s="385"/>
      <c r="B1952" s="161"/>
      <c r="C1952" s="161"/>
    </row>
    <row r="1953" spans="1:3" x14ac:dyDescent="0.25">
      <c r="A1953" s="385"/>
      <c r="B1953" s="161"/>
      <c r="C1953" s="161"/>
    </row>
    <row r="1954" spans="1:3" x14ac:dyDescent="0.25">
      <c r="A1954" s="385"/>
      <c r="B1954" s="161"/>
      <c r="C1954" s="161"/>
    </row>
    <row r="1955" spans="1:3" x14ac:dyDescent="0.25">
      <c r="A1955" s="385"/>
      <c r="B1955" s="161"/>
      <c r="C1955" s="161"/>
    </row>
    <row r="1956" spans="1:3" x14ac:dyDescent="0.25">
      <c r="A1956" s="385"/>
      <c r="B1956" s="161"/>
      <c r="C1956" s="161"/>
    </row>
    <row r="1957" spans="1:3" x14ac:dyDescent="0.25">
      <c r="A1957" s="385"/>
      <c r="B1957" s="161"/>
      <c r="C1957" s="161"/>
    </row>
    <row r="1958" spans="1:3" x14ac:dyDescent="0.25">
      <c r="A1958" s="385"/>
      <c r="B1958" s="161"/>
      <c r="C1958" s="161"/>
    </row>
    <row r="1959" spans="1:3" x14ac:dyDescent="0.25">
      <c r="A1959" s="385"/>
      <c r="B1959" s="161"/>
      <c r="C1959" s="161"/>
    </row>
    <row r="1960" spans="1:3" x14ac:dyDescent="0.25">
      <c r="A1960" s="385"/>
      <c r="B1960" s="161"/>
      <c r="C1960" s="161"/>
    </row>
    <row r="1961" spans="1:3" x14ac:dyDescent="0.25">
      <c r="A1961" s="385"/>
      <c r="B1961" s="161"/>
      <c r="C1961" s="161"/>
    </row>
    <row r="1962" spans="1:3" x14ac:dyDescent="0.25">
      <c r="A1962" s="385"/>
      <c r="B1962" s="161"/>
      <c r="C1962" s="161"/>
    </row>
    <row r="1963" spans="1:3" x14ac:dyDescent="0.25">
      <c r="A1963" s="385"/>
      <c r="B1963" s="161"/>
      <c r="C1963" s="161"/>
    </row>
    <row r="1964" spans="1:3" x14ac:dyDescent="0.25">
      <c r="A1964" s="385"/>
      <c r="B1964" s="161"/>
      <c r="C1964" s="161"/>
    </row>
    <row r="1965" spans="1:3" x14ac:dyDescent="0.25">
      <c r="A1965" s="385"/>
      <c r="B1965" s="161"/>
      <c r="C1965" s="161"/>
    </row>
    <row r="1966" spans="1:3" x14ac:dyDescent="0.25">
      <c r="A1966" s="385"/>
      <c r="B1966" s="161"/>
      <c r="C1966" s="161"/>
    </row>
    <row r="1967" spans="1:3" x14ac:dyDescent="0.25">
      <c r="A1967" s="385"/>
      <c r="B1967" s="161"/>
      <c r="C1967" s="161"/>
    </row>
    <row r="1968" spans="1:3" x14ac:dyDescent="0.25">
      <c r="A1968" s="385"/>
      <c r="B1968" s="161"/>
      <c r="C1968" s="161"/>
    </row>
    <row r="1969" spans="1:3" x14ac:dyDescent="0.25">
      <c r="A1969" s="385"/>
      <c r="B1969" s="161"/>
      <c r="C1969" s="161"/>
    </row>
    <row r="1970" spans="1:3" x14ac:dyDescent="0.25">
      <c r="A1970" s="385"/>
      <c r="B1970" s="161"/>
      <c r="C1970" s="161"/>
    </row>
    <row r="1971" spans="1:3" x14ac:dyDescent="0.25">
      <c r="A1971" s="385"/>
      <c r="B1971" s="161"/>
      <c r="C1971" s="161"/>
    </row>
    <row r="1972" spans="1:3" x14ac:dyDescent="0.25">
      <c r="A1972" s="385"/>
      <c r="B1972" s="161"/>
      <c r="C1972" s="161"/>
    </row>
    <row r="1973" spans="1:3" x14ac:dyDescent="0.25">
      <c r="A1973" s="385"/>
      <c r="B1973" s="161"/>
      <c r="C1973" s="161"/>
    </row>
    <row r="1974" spans="1:3" x14ac:dyDescent="0.25">
      <c r="A1974" s="385"/>
      <c r="B1974" s="161"/>
      <c r="C1974" s="161"/>
    </row>
    <row r="1975" spans="1:3" x14ac:dyDescent="0.25">
      <c r="A1975" s="385"/>
      <c r="B1975" s="161"/>
      <c r="C1975" s="161"/>
    </row>
    <row r="1976" spans="1:3" x14ac:dyDescent="0.25">
      <c r="A1976" s="385"/>
      <c r="B1976" s="161"/>
      <c r="C1976" s="161"/>
    </row>
    <row r="1977" spans="1:3" x14ac:dyDescent="0.25">
      <c r="A1977" s="385"/>
      <c r="B1977" s="161"/>
      <c r="C1977" s="161"/>
    </row>
    <row r="1978" spans="1:3" x14ac:dyDescent="0.25">
      <c r="A1978" s="385"/>
      <c r="B1978" s="161"/>
      <c r="C1978" s="161"/>
    </row>
    <row r="1979" spans="1:3" x14ac:dyDescent="0.25">
      <c r="A1979" s="385"/>
      <c r="B1979" s="161"/>
      <c r="C1979" s="161"/>
    </row>
    <row r="1980" spans="1:3" x14ac:dyDescent="0.25">
      <c r="A1980" s="385"/>
      <c r="B1980" s="161"/>
      <c r="C1980" s="161"/>
    </row>
    <row r="1981" spans="1:3" x14ac:dyDescent="0.25">
      <c r="A1981" s="385"/>
      <c r="B1981" s="161"/>
      <c r="C1981" s="161"/>
    </row>
    <row r="1982" spans="1:3" x14ac:dyDescent="0.25">
      <c r="A1982" s="385"/>
      <c r="B1982" s="161"/>
      <c r="C1982" s="161"/>
    </row>
    <row r="1983" spans="1:3" x14ac:dyDescent="0.25">
      <c r="A1983" s="385"/>
      <c r="B1983" s="161"/>
      <c r="C1983" s="161"/>
    </row>
    <row r="1984" spans="1:3" x14ac:dyDescent="0.25">
      <c r="A1984" s="385"/>
      <c r="B1984" s="161"/>
      <c r="C1984" s="161"/>
    </row>
    <row r="1985" spans="1:3" x14ac:dyDescent="0.25">
      <c r="A1985" s="385"/>
      <c r="B1985" s="161"/>
      <c r="C1985" s="161"/>
    </row>
    <row r="1986" spans="1:3" x14ac:dyDescent="0.25">
      <c r="A1986" s="385"/>
      <c r="B1986" s="161"/>
      <c r="C1986" s="161"/>
    </row>
    <row r="1987" spans="1:3" x14ac:dyDescent="0.25">
      <c r="A1987" s="385"/>
      <c r="B1987" s="161"/>
      <c r="C1987" s="161"/>
    </row>
    <row r="1988" spans="1:3" x14ac:dyDescent="0.25">
      <c r="A1988" s="385"/>
      <c r="B1988" s="161"/>
      <c r="C1988" s="161"/>
    </row>
    <row r="1989" spans="1:3" x14ac:dyDescent="0.25">
      <c r="A1989" s="385"/>
      <c r="B1989" s="161"/>
      <c r="C1989" s="161"/>
    </row>
    <row r="1990" spans="1:3" x14ac:dyDescent="0.25">
      <c r="A1990" s="385"/>
      <c r="B1990" s="161"/>
      <c r="C1990" s="161"/>
    </row>
    <row r="1991" spans="1:3" x14ac:dyDescent="0.25">
      <c r="A1991" s="385"/>
      <c r="B1991" s="161"/>
      <c r="C1991" s="161"/>
    </row>
    <row r="1992" spans="1:3" x14ac:dyDescent="0.25">
      <c r="A1992" s="385"/>
      <c r="B1992" s="161"/>
      <c r="C1992" s="161"/>
    </row>
    <row r="1993" spans="1:3" x14ac:dyDescent="0.25">
      <c r="A1993" s="385"/>
      <c r="B1993" s="161"/>
      <c r="C1993" s="161"/>
    </row>
    <row r="1994" spans="1:3" x14ac:dyDescent="0.25">
      <c r="A1994" s="385"/>
      <c r="B1994" s="161"/>
      <c r="C1994" s="161"/>
    </row>
    <row r="1995" spans="1:3" x14ac:dyDescent="0.25">
      <c r="A1995" s="385"/>
      <c r="B1995" s="161"/>
      <c r="C1995" s="161"/>
    </row>
    <row r="1996" spans="1:3" x14ac:dyDescent="0.25">
      <c r="A1996" s="385"/>
      <c r="B1996" s="161"/>
      <c r="C1996" s="161"/>
    </row>
    <row r="1997" spans="1:3" x14ac:dyDescent="0.25">
      <c r="A1997" s="385"/>
      <c r="B1997" s="161"/>
      <c r="C1997" s="161"/>
    </row>
    <row r="1998" spans="1:3" x14ac:dyDescent="0.25">
      <c r="A1998" s="385"/>
      <c r="B1998" s="161"/>
      <c r="C1998" s="161"/>
    </row>
    <row r="1999" spans="1:3" x14ac:dyDescent="0.25">
      <c r="A1999" s="385"/>
      <c r="B1999" s="161"/>
      <c r="C1999" s="161"/>
    </row>
    <row r="2000" spans="1:3" x14ac:dyDescent="0.25">
      <c r="A2000" s="385"/>
      <c r="B2000" s="161"/>
      <c r="C2000" s="161"/>
    </row>
    <row r="2001" spans="1:3" x14ac:dyDescent="0.25">
      <c r="A2001" s="385"/>
      <c r="B2001" s="161"/>
      <c r="C2001" s="161"/>
    </row>
    <row r="2002" spans="1:3" x14ac:dyDescent="0.25">
      <c r="A2002" s="385"/>
      <c r="B2002" s="161"/>
      <c r="C2002" s="161"/>
    </row>
    <row r="2003" spans="1:3" x14ac:dyDescent="0.25">
      <c r="A2003" s="385"/>
      <c r="B2003" s="161"/>
      <c r="C2003" s="161"/>
    </row>
    <row r="2004" spans="1:3" x14ac:dyDescent="0.25">
      <c r="A2004" s="385"/>
      <c r="B2004" s="161"/>
      <c r="C2004" s="161"/>
    </row>
    <row r="2005" spans="1:3" x14ac:dyDescent="0.25">
      <c r="A2005" s="385"/>
      <c r="B2005" s="161"/>
      <c r="C2005" s="161"/>
    </row>
    <row r="2006" spans="1:3" x14ac:dyDescent="0.25">
      <c r="A2006" s="385"/>
      <c r="B2006" s="161"/>
      <c r="C2006" s="161"/>
    </row>
    <row r="2007" spans="1:3" x14ac:dyDescent="0.25">
      <c r="A2007" s="385"/>
      <c r="B2007" s="161"/>
      <c r="C2007" s="161"/>
    </row>
    <row r="2008" spans="1:3" x14ac:dyDescent="0.25">
      <c r="A2008" s="385"/>
      <c r="B2008" s="161"/>
      <c r="C2008" s="161"/>
    </row>
    <row r="2009" spans="1:3" x14ac:dyDescent="0.25">
      <c r="A2009" s="385"/>
      <c r="B2009" s="161"/>
      <c r="C2009" s="161"/>
    </row>
    <row r="2010" spans="1:3" x14ac:dyDescent="0.25">
      <c r="A2010" s="385"/>
      <c r="B2010" s="161"/>
      <c r="C2010" s="161"/>
    </row>
    <row r="2011" spans="1:3" x14ac:dyDescent="0.25">
      <c r="A2011" s="385"/>
      <c r="B2011" s="161"/>
      <c r="C2011" s="161"/>
    </row>
    <row r="2012" spans="1:3" x14ac:dyDescent="0.25">
      <c r="A2012" s="385"/>
      <c r="B2012" s="161"/>
      <c r="C2012" s="161"/>
    </row>
    <row r="2013" spans="1:3" x14ac:dyDescent="0.25">
      <c r="A2013" s="385"/>
      <c r="B2013" s="161"/>
      <c r="C2013" s="161"/>
    </row>
    <row r="2014" spans="1:3" x14ac:dyDescent="0.25">
      <c r="A2014" s="385"/>
      <c r="B2014" s="161"/>
      <c r="C2014" s="161"/>
    </row>
    <row r="2015" spans="1:3" x14ac:dyDescent="0.25">
      <c r="A2015" s="385"/>
      <c r="B2015" s="161"/>
      <c r="C2015" s="161"/>
    </row>
    <row r="2016" spans="1:3" x14ac:dyDescent="0.25">
      <c r="A2016" s="385"/>
      <c r="B2016" s="161"/>
      <c r="C2016" s="161"/>
    </row>
    <row r="2017" spans="1:3" x14ac:dyDescent="0.25">
      <c r="A2017" s="385"/>
      <c r="B2017" s="161"/>
      <c r="C2017" s="161"/>
    </row>
    <row r="2018" spans="1:3" x14ac:dyDescent="0.25">
      <c r="A2018" s="385"/>
      <c r="B2018" s="161"/>
      <c r="C2018" s="161"/>
    </row>
    <row r="2019" spans="1:3" x14ac:dyDescent="0.25">
      <c r="A2019" s="385"/>
      <c r="B2019" s="161"/>
      <c r="C2019" s="161"/>
    </row>
    <row r="2020" spans="1:3" x14ac:dyDescent="0.25">
      <c r="A2020" s="385"/>
      <c r="B2020" s="161"/>
      <c r="C2020" s="161"/>
    </row>
    <row r="2021" spans="1:3" x14ac:dyDescent="0.25">
      <c r="A2021" s="385"/>
      <c r="B2021" s="161"/>
      <c r="C2021" s="161"/>
    </row>
    <row r="2022" spans="1:3" x14ac:dyDescent="0.25">
      <c r="A2022" s="385"/>
      <c r="B2022" s="161"/>
      <c r="C2022" s="161"/>
    </row>
    <row r="2023" spans="1:3" x14ac:dyDescent="0.25">
      <c r="A2023" s="385"/>
      <c r="B2023" s="161"/>
      <c r="C2023" s="161"/>
    </row>
    <row r="2024" spans="1:3" x14ac:dyDescent="0.25">
      <c r="A2024" s="385"/>
      <c r="B2024" s="161"/>
      <c r="C2024" s="161"/>
    </row>
    <row r="2025" spans="1:3" x14ac:dyDescent="0.25">
      <c r="A2025" s="385"/>
      <c r="B2025" s="161"/>
      <c r="C2025" s="161"/>
    </row>
    <row r="2026" spans="1:3" x14ac:dyDescent="0.25">
      <c r="A2026" s="385"/>
      <c r="B2026" s="161"/>
      <c r="C2026" s="161"/>
    </row>
    <row r="2027" spans="1:3" x14ac:dyDescent="0.25">
      <c r="A2027" s="385"/>
      <c r="B2027" s="161"/>
      <c r="C2027" s="161"/>
    </row>
    <row r="2028" spans="1:3" x14ac:dyDescent="0.25">
      <c r="A2028" s="385"/>
      <c r="B2028" s="161"/>
      <c r="C2028" s="161"/>
    </row>
    <row r="2029" spans="1:3" x14ac:dyDescent="0.25">
      <c r="A2029" s="385"/>
      <c r="B2029" s="161"/>
      <c r="C2029" s="161"/>
    </row>
    <row r="2030" spans="1:3" x14ac:dyDescent="0.25">
      <c r="A2030" s="385"/>
      <c r="B2030" s="161"/>
      <c r="C2030" s="161"/>
    </row>
    <row r="2031" spans="1:3" x14ac:dyDescent="0.25">
      <c r="A2031" s="385"/>
      <c r="B2031" s="161"/>
      <c r="C2031" s="161"/>
    </row>
    <row r="2032" spans="1:3" x14ac:dyDescent="0.25">
      <c r="A2032" s="385"/>
      <c r="B2032" s="161"/>
      <c r="C2032" s="161"/>
    </row>
    <row r="2033" spans="1:3" x14ac:dyDescent="0.25">
      <c r="A2033" s="385"/>
      <c r="B2033" s="161"/>
      <c r="C2033" s="161"/>
    </row>
    <row r="2034" spans="1:3" x14ac:dyDescent="0.25">
      <c r="A2034" s="385"/>
      <c r="B2034" s="161"/>
      <c r="C2034" s="161"/>
    </row>
    <row r="2035" spans="1:3" x14ac:dyDescent="0.25">
      <c r="A2035" s="385"/>
      <c r="B2035" s="161"/>
      <c r="C2035" s="161"/>
    </row>
    <row r="2036" spans="1:3" x14ac:dyDescent="0.25">
      <c r="A2036" s="385"/>
      <c r="B2036" s="161"/>
      <c r="C2036" s="161"/>
    </row>
    <row r="2037" spans="1:3" x14ac:dyDescent="0.25">
      <c r="A2037" s="385"/>
      <c r="B2037" s="161"/>
      <c r="C2037" s="161"/>
    </row>
    <row r="2038" spans="1:3" x14ac:dyDescent="0.25">
      <c r="A2038" s="385"/>
      <c r="B2038" s="161"/>
      <c r="C2038" s="161"/>
    </row>
    <row r="2039" spans="1:3" x14ac:dyDescent="0.25">
      <c r="A2039" s="385"/>
      <c r="B2039" s="161"/>
      <c r="C2039" s="161"/>
    </row>
    <row r="2040" spans="1:3" x14ac:dyDescent="0.25">
      <c r="A2040" s="385"/>
      <c r="B2040" s="161"/>
      <c r="C2040" s="161"/>
    </row>
    <row r="2041" spans="1:3" x14ac:dyDescent="0.25">
      <c r="A2041" s="385"/>
      <c r="B2041" s="161"/>
      <c r="C2041" s="161"/>
    </row>
    <row r="2042" spans="1:3" x14ac:dyDescent="0.25">
      <c r="A2042" s="385"/>
      <c r="B2042" s="161"/>
      <c r="C2042" s="161"/>
    </row>
    <row r="2043" spans="1:3" x14ac:dyDescent="0.25">
      <c r="A2043" s="385"/>
      <c r="B2043" s="161"/>
      <c r="C2043" s="161"/>
    </row>
    <row r="2044" spans="1:3" x14ac:dyDescent="0.25">
      <c r="A2044" s="385"/>
      <c r="B2044" s="161"/>
      <c r="C2044" s="161"/>
    </row>
    <row r="2045" spans="1:3" x14ac:dyDescent="0.25">
      <c r="A2045" s="385"/>
      <c r="B2045" s="161"/>
      <c r="C2045" s="161"/>
    </row>
    <row r="2046" spans="1:3" x14ac:dyDescent="0.25">
      <c r="A2046" s="385"/>
      <c r="B2046" s="161"/>
      <c r="C2046" s="161"/>
    </row>
    <row r="2047" spans="1:3" x14ac:dyDescent="0.25">
      <c r="A2047" s="385"/>
      <c r="B2047" s="161"/>
      <c r="C2047" s="161"/>
    </row>
    <row r="2048" spans="1:3" x14ac:dyDescent="0.25">
      <c r="A2048" s="385"/>
      <c r="B2048" s="161"/>
      <c r="C2048" s="161"/>
    </row>
    <row r="2049" spans="1:3" x14ac:dyDescent="0.25">
      <c r="A2049" s="385"/>
      <c r="B2049" s="161"/>
      <c r="C2049" s="161"/>
    </row>
    <row r="2050" spans="1:3" x14ac:dyDescent="0.25">
      <c r="A2050" s="385"/>
      <c r="B2050" s="161"/>
      <c r="C2050" s="161"/>
    </row>
    <row r="2051" spans="1:3" x14ac:dyDescent="0.25">
      <c r="A2051" s="385"/>
      <c r="B2051" s="161"/>
      <c r="C2051" s="161"/>
    </row>
    <row r="2052" spans="1:3" x14ac:dyDescent="0.25">
      <c r="A2052" s="385"/>
      <c r="B2052" s="161"/>
      <c r="C2052" s="161"/>
    </row>
    <row r="2053" spans="1:3" x14ac:dyDescent="0.25">
      <c r="A2053" s="385"/>
      <c r="B2053" s="161"/>
      <c r="C2053" s="161"/>
    </row>
    <row r="2054" spans="1:3" x14ac:dyDescent="0.25">
      <c r="A2054" s="385"/>
      <c r="B2054" s="161"/>
      <c r="C2054" s="161"/>
    </row>
    <row r="2055" spans="1:3" x14ac:dyDescent="0.25">
      <c r="A2055" s="385"/>
      <c r="B2055" s="161"/>
      <c r="C2055" s="161"/>
    </row>
    <row r="2056" spans="1:3" x14ac:dyDescent="0.25">
      <c r="A2056" s="385"/>
      <c r="B2056" s="161"/>
      <c r="C2056" s="161"/>
    </row>
    <row r="2057" spans="1:3" x14ac:dyDescent="0.25">
      <c r="A2057" s="385"/>
      <c r="B2057" s="161"/>
      <c r="C2057" s="161"/>
    </row>
    <row r="2058" spans="1:3" x14ac:dyDescent="0.25">
      <c r="A2058" s="385"/>
      <c r="B2058" s="161"/>
      <c r="C2058" s="161"/>
    </row>
    <row r="2059" spans="1:3" x14ac:dyDescent="0.25">
      <c r="A2059" s="385"/>
      <c r="B2059" s="161"/>
      <c r="C2059" s="161"/>
    </row>
    <row r="2060" spans="1:3" x14ac:dyDescent="0.25">
      <c r="A2060" s="385"/>
      <c r="B2060" s="161"/>
      <c r="C2060" s="161"/>
    </row>
    <row r="2061" spans="1:3" x14ac:dyDescent="0.25">
      <c r="A2061" s="385"/>
      <c r="B2061" s="161"/>
      <c r="C2061" s="161"/>
    </row>
    <row r="2062" spans="1:3" x14ac:dyDescent="0.25">
      <c r="A2062" s="385"/>
      <c r="B2062" s="161"/>
      <c r="C2062" s="161"/>
    </row>
    <row r="2063" spans="1:3" x14ac:dyDescent="0.25">
      <c r="A2063" s="385"/>
      <c r="B2063" s="161"/>
      <c r="C2063" s="161"/>
    </row>
    <row r="2064" spans="1:3" x14ac:dyDescent="0.25">
      <c r="A2064" s="385"/>
      <c r="B2064" s="161"/>
      <c r="C2064" s="161"/>
    </row>
    <row r="2065" spans="1:3" x14ac:dyDescent="0.25">
      <c r="A2065" s="385"/>
      <c r="B2065" s="161"/>
      <c r="C2065" s="161"/>
    </row>
    <row r="2066" spans="1:3" x14ac:dyDescent="0.25">
      <c r="A2066" s="385"/>
      <c r="B2066" s="161"/>
      <c r="C2066" s="161"/>
    </row>
    <row r="2067" spans="1:3" x14ac:dyDescent="0.25">
      <c r="A2067" s="385"/>
      <c r="B2067" s="161"/>
      <c r="C2067" s="161"/>
    </row>
    <row r="2068" spans="1:3" x14ac:dyDescent="0.25">
      <c r="A2068" s="385"/>
      <c r="B2068" s="161"/>
      <c r="C2068" s="161"/>
    </row>
    <row r="2069" spans="1:3" x14ac:dyDescent="0.25">
      <c r="A2069" s="385"/>
      <c r="B2069" s="161"/>
      <c r="C2069" s="161"/>
    </row>
    <row r="2070" spans="1:3" x14ac:dyDescent="0.25">
      <c r="A2070" s="385"/>
      <c r="B2070" s="161"/>
      <c r="C2070" s="161"/>
    </row>
    <row r="2071" spans="1:3" x14ac:dyDescent="0.25">
      <c r="A2071" s="385"/>
      <c r="B2071" s="161"/>
      <c r="C2071" s="161"/>
    </row>
    <row r="2072" spans="1:3" x14ac:dyDescent="0.25">
      <c r="A2072" s="385"/>
      <c r="B2072" s="161"/>
      <c r="C2072" s="161"/>
    </row>
    <row r="2073" spans="1:3" x14ac:dyDescent="0.25">
      <c r="A2073" s="385"/>
      <c r="B2073" s="161"/>
      <c r="C2073" s="161"/>
    </row>
    <row r="2074" spans="1:3" x14ac:dyDescent="0.25">
      <c r="A2074" s="385"/>
      <c r="B2074" s="161"/>
      <c r="C2074" s="161"/>
    </row>
    <row r="2075" spans="1:3" x14ac:dyDescent="0.25">
      <c r="A2075" s="385"/>
      <c r="B2075" s="161"/>
      <c r="C2075" s="161"/>
    </row>
    <row r="2076" spans="1:3" x14ac:dyDescent="0.25">
      <c r="A2076" s="385"/>
      <c r="B2076" s="161"/>
      <c r="C2076" s="161"/>
    </row>
    <row r="2077" spans="1:3" x14ac:dyDescent="0.25">
      <c r="A2077" s="385"/>
      <c r="B2077" s="161"/>
      <c r="C2077" s="161"/>
    </row>
    <row r="2078" spans="1:3" x14ac:dyDescent="0.25">
      <c r="A2078" s="385"/>
      <c r="B2078" s="161"/>
      <c r="C2078" s="161"/>
    </row>
    <row r="2079" spans="1:3" x14ac:dyDescent="0.25">
      <c r="A2079" s="385"/>
      <c r="B2079" s="161"/>
      <c r="C2079" s="161"/>
    </row>
    <row r="2080" spans="1:3" x14ac:dyDescent="0.25">
      <c r="A2080" s="385"/>
      <c r="B2080" s="161"/>
      <c r="C2080" s="161"/>
    </row>
    <row r="2081" spans="1:3" x14ac:dyDescent="0.25">
      <c r="A2081" s="385"/>
      <c r="B2081" s="161"/>
      <c r="C2081" s="161"/>
    </row>
    <row r="2082" spans="1:3" x14ac:dyDescent="0.25">
      <c r="A2082" s="385"/>
      <c r="B2082" s="161"/>
      <c r="C2082" s="161"/>
    </row>
    <row r="2083" spans="1:3" x14ac:dyDescent="0.25">
      <c r="A2083" s="385"/>
      <c r="B2083" s="161"/>
      <c r="C2083" s="161"/>
    </row>
    <row r="2084" spans="1:3" x14ac:dyDescent="0.25">
      <c r="A2084" s="385"/>
      <c r="B2084" s="161"/>
      <c r="C2084" s="161"/>
    </row>
    <row r="2085" spans="1:3" x14ac:dyDescent="0.25">
      <c r="A2085" s="385"/>
      <c r="B2085" s="161"/>
      <c r="C2085" s="161"/>
    </row>
    <row r="2086" spans="1:3" x14ac:dyDescent="0.25">
      <c r="A2086" s="385"/>
      <c r="B2086" s="161"/>
      <c r="C2086" s="161"/>
    </row>
    <row r="2087" spans="1:3" x14ac:dyDescent="0.25">
      <c r="A2087" s="385"/>
      <c r="B2087" s="161"/>
      <c r="C2087" s="161"/>
    </row>
    <row r="2088" spans="1:3" x14ac:dyDescent="0.25">
      <c r="A2088" s="385"/>
      <c r="B2088" s="161"/>
      <c r="C2088" s="161"/>
    </row>
    <row r="2089" spans="1:3" x14ac:dyDescent="0.25">
      <c r="A2089" s="385"/>
      <c r="B2089" s="161"/>
      <c r="C2089" s="161"/>
    </row>
    <row r="2090" spans="1:3" x14ac:dyDescent="0.25">
      <c r="A2090" s="385"/>
      <c r="B2090" s="161"/>
      <c r="C2090" s="161"/>
    </row>
    <row r="2091" spans="1:3" x14ac:dyDescent="0.25">
      <c r="A2091" s="385"/>
      <c r="B2091" s="161"/>
      <c r="C2091" s="161"/>
    </row>
    <row r="2092" spans="1:3" x14ac:dyDescent="0.25">
      <c r="A2092" s="385"/>
      <c r="B2092" s="161"/>
      <c r="C2092" s="161"/>
    </row>
    <row r="2093" spans="1:3" x14ac:dyDescent="0.25">
      <c r="A2093" s="385"/>
      <c r="B2093" s="161"/>
      <c r="C2093" s="161"/>
    </row>
    <row r="2094" spans="1:3" x14ac:dyDescent="0.25">
      <c r="A2094" s="385"/>
      <c r="B2094" s="161"/>
      <c r="C2094" s="161"/>
    </row>
    <row r="2095" spans="1:3" x14ac:dyDescent="0.25">
      <c r="A2095" s="385"/>
      <c r="B2095" s="161"/>
      <c r="C2095" s="161"/>
    </row>
    <row r="2096" spans="1:3" x14ac:dyDescent="0.25">
      <c r="A2096" s="385"/>
      <c r="B2096" s="161"/>
      <c r="C2096" s="161"/>
    </row>
    <row r="2097" spans="1:3" x14ac:dyDescent="0.25">
      <c r="A2097" s="385"/>
      <c r="B2097" s="161"/>
      <c r="C2097" s="161"/>
    </row>
    <row r="2098" spans="1:3" x14ac:dyDescent="0.25">
      <c r="A2098" s="385"/>
      <c r="B2098" s="161"/>
      <c r="C2098" s="161"/>
    </row>
    <row r="2099" spans="1:3" x14ac:dyDescent="0.25">
      <c r="A2099" s="385"/>
      <c r="B2099" s="161"/>
      <c r="C2099" s="161"/>
    </row>
    <row r="2100" spans="1:3" x14ac:dyDescent="0.25">
      <c r="A2100" s="385"/>
      <c r="B2100" s="161"/>
      <c r="C2100" s="161"/>
    </row>
    <row r="2101" spans="1:3" x14ac:dyDescent="0.25">
      <c r="A2101" s="385"/>
      <c r="B2101" s="161"/>
      <c r="C2101" s="161"/>
    </row>
    <row r="2102" spans="1:3" x14ac:dyDescent="0.25">
      <c r="A2102" s="385"/>
      <c r="B2102" s="161"/>
      <c r="C2102" s="161"/>
    </row>
    <row r="2103" spans="1:3" x14ac:dyDescent="0.25">
      <c r="A2103" s="385"/>
      <c r="B2103" s="161"/>
      <c r="C2103" s="161"/>
    </row>
    <row r="2104" spans="1:3" x14ac:dyDescent="0.25">
      <c r="A2104" s="385"/>
      <c r="B2104" s="161"/>
      <c r="C2104" s="161"/>
    </row>
    <row r="2105" spans="1:3" x14ac:dyDescent="0.25">
      <c r="A2105" s="385"/>
      <c r="B2105" s="161"/>
      <c r="C2105" s="161"/>
    </row>
    <row r="2106" spans="1:3" x14ac:dyDescent="0.25">
      <c r="A2106" s="385"/>
      <c r="B2106" s="161"/>
      <c r="C2106" s="161"/>
    </row>
    <row r="2107" spans="1:3" x14ac:dyDescent="0.25">
      <c r="A2107" s="385"/>
      <c r="B2107" s="161"/>
      <c r="C2107" s="161"/>
    </row>
    <row r="2108" spans="1:3" x14ac:dyDescent="0.25">
      <c r="A2108" s="385"/>
      <c r="B2108" s="161"/>
      <c r="C2108" s="161"/>
    </row>
    <row r="2109" spans="1:3" x14ac:dyDescent="0.25">
      <c r="A2109" s="385"/>
      <c r="B2109" s="161"/>
      <c r="C2109" s="161"/>
    </row>
    <row r="2110" spans="1:3" x14ac:dyDescent="0.25">
      <c r="A2110" s="385"/>
      <c r="B2110" s="161"/>
      <c r="C2110" s="161"/>
    </row>
    <row r="2111" spans="1:3" x14ac:dyDescent="0.25">
      <c r="A2111" s="385"/>
      <c r="B2111" s="161"/>
      <c r="C2111" s="161"/>
    </row>
    <row r="2112" spans="1:3" x14ac:dyDescent="0.25">
      <c r="A2112" s="385"/>
      <c r="B2112" s="161"/>
      <c r="C2112" s="161"/>
    </row>
    <row r="2113" spans="1:3" x14ac:dyDescent="0.25">
      <c r="A2113" s="385"/>
      <c r="B2113" s="161"/>
      <c r="C2113" s="161"/>
    </row>
    <row r="2114" spans="1:3" x14ac:dyDescent="0.25">
      <c r="A2114" s="385"/>
      <c r="B2114" s="161"/>
      <c r="C2114" s="161"/>
    </row>
    <row r="2115" spans="1:3" x14ac:dyDescent="0.25">
      <c r="A2115" s="385"/>
      <c r="B2115" s="161"/>
      <c r="C2115" s="161"/>
    </row>
    <row r="2116" spans="1:3" x14ac:dyDescent="0.25">
      <c r="A2116" s="385"/>
      <c r="B2116" s="161"/>
      <c r="C2116" s="161"/>
    </row>
    <row r="2117" spans="1:3" x14ac:dyDescent="0.25">
      <c r="A2117" s="385"/>
      <c r="B2117" s="161"/>
      <c r="C2117" s="161"/>
    </row>
    <row r="2118" spans="1:3" x14ac:dyDescent="0.25">
      <c r="A2118" s="385"/>
      <c r="B2118" s="161"/>
      <c r="C2118" s="161"/>
    </row>
    <row r="2119" spans="1:3" x14ac:dyDescent="0.25">
      <c r="A2119" s="385"/>
      <c r="B2119" s="161"/>
      <c r="C2119" s="161"/>
    </row>
    <row r="2120" spans="1:3" x14ac:dyDescent="0.25">
      <c r="A2120" s="385"/>
      <c r="B2120" s="161"/>
      <c r="C2120" s="161"/>
    </row>
    <row r="2121" spans="1:3" x14ac:dyDescent="0.25">
      <c r="A2121" s="385"/>
      <c r="B2121" s="161"/>
      <c r="C2121" s="161"/>
    </row>
    <row r="2122" spans="1:3" x14ac:dyDescent="0.25">
      <c r="A2122" s="385"/>
      <c r="B2122" s="161"/>
      <c r="C2122" s="161"/>
    </row>
    <row r="2123" spans="1:3" x14ac:dyDescent="0.25">
      <c r="A2123" s="385"/>
      <c r="B2123" s="161"/>
      <c r="C2123" s="161"/>
    </row>
    <row r="2124" spans="1:3" x14ac:dyDescent="0.25">
      <c r="A2124" s="385"/>
      <c r="B2124" s="161"/>
      <c r="C2124" s="161"/>
    </row>
    <row r="2125" spans="1:3" x14ac:dyDescent="0.25">
      <c r="A2125" s="385"/>
      <c r="B2125" s="161"/>
      <c r="C2125" s="161"/>
    </row>
    <row r="2126" spans="1:3" x14ac:dyDescent="0.25">
      <c r="A2126" s="385"/>
      <c r="B2126" s="161"/>
      <c r="C2126" s="161"/>
    </row>
    <row r="2127" spans="1:3" x14ac:dyDescent="0.25">
      <c r="A2127" s="385"/>
      <c r="B2127" s="161"/>
      <c r="C2127" s="161"/>
    </row>
    <row r="2128" spans="1:3" x14ac:dyDescent="0.25">
      <c r="A2128" s="385"/>
      <c r="B2128" s="161"/>
      <c r="C2128" s="161"/>
    </row>
    <row r="2129" spans="1:3" x14ac:dyDescent="0.25">
      <c r="A2129" s="385"/>
      <c r="B2129" s="161"/>
      <c r="C2129" s="161"/>
    </row>
    <row r="2130" spans="1:3" x14ac:dyDescent="0.25">
      <c r="A2130" s="385"/>
      <c r="B2130" s="161"/>
      <c r="C2130" s="161"/>
    </row>
    <row r="2131" spans="1:3" x14ac:dyDescent="0.25">
      <c r="A2131" s="385"/>
      <c r="B2131" s="161"/>
      <c r="C2131" s="161"/>
    </row>
    <row r="2132" spans="1:3" x14ac:dyDescent="0.25">
      <c r="A2132" s="385"/>
      <c r="B2132" s="161"/>
      <c r="C2132" s="161"/>
    </row>
    <row r="2133" spans="1:3" x14ac:dyDescent="0.25">
      <c r="A2133" s="385"/>
      <c r="B2133" s="161"/>
      <c r="C2133" s="161"/>
    </row>
    <row r="2134" spans="1:3" x14ac:dyDescent="0.25">
      <c r="A2134" s="385"/>
      <c r="B2134" s="161"/>
      <c r="C2134" s="161"/>
    </row>
    <row r="2135" spans="1:3" x14ac:dyDescent="0.25">
      <c r="A2135" s="385"/>
      <c r="B2135" s="161"/>
      <c r="C2135" s="161"/>
    </row>
    <row r="2136" spans="1:3" x14ac:dyDescent="0.25">
      <c r="A2136" s="385"/>
      <c r="B2136" s="161"/>
      <c r="C2136" s="161"/>
    </row>
    <row r="2137" spans="1:3" x14ac:dyDescent="0.25">
      <c r="A2137" s="385"/>
      <c r="B2137" s="161"/>
      <c r="C2137" s="161"/>
    </row>
    <row r="2138" spans="1:3" x14ac:dyDescent="0.25">
      <c r="A2138" s="385"/>
      <c r="B2138" s="161"/>
      <c r="C2138" s="161"/>
    </row>
    <row r="2139" spans="1:3" x14ac:dyDescent="0.25">
      <c r="A2139" s="385"/>
      <c r="B2139" s="161"/>
      <c r="C2139" s="161"/>
    </row>
    <row r="2140" spans="1:3" x14ac:dyDescent="0.25">
      <c r="A2140" s="385"/>
      <c r="B2140" s="161"/>
      <c r="C2140" s="161"/>
    </row>
    <row r="2141" spans="1:3" x14ac:dyDescent="0.25">
      <c r="A2141" s="385"/>
      <c r="B2141" s="161"/>
      <c r="C2141" s="161"/>
    </row>
    <row r="2142" spans="1:3" x14ac:dyDescent="0.25">
      <c r="A2142" s="385"/>
      <c r="B2142" s="161"/>
      <c r="C2142" s="161"/>
    </row>
    <row r="2143" spans="1:3" x14ac:dyDescent="0.25">
      <c r="A2143" s="385"/>
      <c r="B2143" s="161"/>
      <c r="C2143" s="161"/>
    </row>
    <row r="2144" spans="1:3" x14ac:dyDescent="0.25">
      <c r="A2144" s="385"/>
      <c r="B2144" s="161"/>
      <c r="C2144" s="161"/>
    </row>
    <row r="2145" spans="1:3" x14ac:dyDescent="0.25">
      <c r="A2145" s="385"/>
      <c r="B2145" s="161"/>
      <c r="C2145" s="161"/>
    </row>
    <row r="2146" spans="1:3" x14ac:dyDescent="0.25">
      <c r="A2146" s="385"/>
      <c r="B2146" s="161"/>
      <c r="C2146" s="161"/>
    </row>
    <row r="2147" spans="1:3" x14ac:dyDescent="0.25">
      <c r="A2147" s="385"/>
      <c r="B2147" s="161"/>
      <c r="C2147" s="161"/>
    </row>
    <row r="2148" spans="1:3" x14ac:dyDescent="0.25">
      <c r="A2148" s="385"/>
      <c r="B2148" s="161"/>
      <c r="C2148" s="161"/>
    </row>
    <row r="2149" spans="1:3" x14ac:dyDescent="0.25">
      <c r="A2149" s="385"/>
      <c r="B2149" s="161"/>
      <c r="C2149" s="161"/>
    </row>
    <row r="2150" spans="1:3" x14ac:dyDescent="0.25">
      <c r="A2150" s="385"/>
      <c r="B2150" s="161"/>
      <c r="C2150" s="161"/>
    </row>
    <row r="2151" spans="1:3" x14ac:dyDescent="0.25">
      <c r="A2151" s="385"/>
      <c r="B2151" s="161"/>
      <c r="C2151" s="161"/>
    </row>
    <row r="2152" spans="1:3" x14ac:dyDescent="0.25">
      <c r="A2152" s="385"/>
      <c r="B2152" s="161"/>
      <c r="C2152" s="161"/>
    </row>
    <row r="2153" spans="1:3" x14ac:dyDescent="0.25">
      <c r="A2153" s="385"/>
      <c r="B2153" s="161"/>
      <c r="C2153" s="161"/>
    </row>
    <row r="2154" spans="1:3" x14ac:dyDescent="0.25">
      <c r="A2154" s="385"/>
      <c r="B2154" s="161"/>
      <c r="C2154" s="161"/>
    </row>
    <row r="2155" spans="1:3" x14ac:dyDescent="0.25">
      <c r="A2155" s="385"/>
      <c r="B2155" s="161"/>
      <c r="C2155" s="161"/>
    </row>
    <row r="2156" spans="1:3" x14ac:dyDescent="0.25">
      <c r="A2156" s="385"/>
      <c r="B2156" s="161"/>
      <c r="C2156" s="161"/>
    </row>
    <row r="2157" spans="1:3" x14ac:dyDescent="0.25">
      <c r="A2157" s="385"/>
      <c r="B2157" s="161"/>
      <c r="C2157" s="161"/>
    </row>
    <row r="2158" spans="1:3" x14ac:dyDescent="0.25">
      <c r="A2158" s="385"/>
      <c r="B2158" s="161"/>
      <c r="C2158" s="161"/>
    </row>
    <row r="2159" spans="1:3" x14ac:dyDescent="0.25">
      <c r="A2159" s="385"/>
      <c r="B2159" s="161"/>
      <c r="C2159" s="161"/>
    </row>
    <row r="2160" spans="1:3" x14ac:dyDescent="0.25">
      <c r="A2160" s="385"/>
      <c r="B2160" s="161"/>
      <c r="C2160" s="161"/>
    </row>
    <row r="2161" spans="1:3" x14ac:dyDescent="0.25">
      <c r="A2161" s="385"/>
      <c r="B2161" s="161"/>
      <c r="C2161" s="161"/>
    </row>
    <row r="2162" spans="1:3" x14ac:dyDescent="0.25">
      <c r="A2162" s="385"/>
      <c r="B2162" s="161"/>
      <c r="C2162" s="161"/>
    </row>
    <row r="2163" spans="1:3" x14ac:dyDescent="0.25">
      <c r="A2163" s="385"/>
      <c r="B2163" s="161"/>
      <c r="C2163" s="161"/>
    </row>
    <row r="2164" spans="1:3" x14ac:dyDescent="0.25">
      <c r="A2164" s="385"/>
      <c r="B2164" s="161"/>
      <c r="C2164" s="161"/>
    </row>
    <row r="2165" spans="1:3" x14ac:dyDescent="0.25">
      <c r="A2165" s="385"/>
      <c r="B2165" s="161"/>
      <c r="C2165" s="161"/>
    </row>
    <row r="2166" spans="1:3" x14ac:dyDescent="0.25">
      <c r="A2166" s="385"/>
      <c r="B2166" s="161"/>
      <c r="C2166" s="161"/>
    </row>
    <row r="2167" spans="1:3" x14ac:dyDescent="0.25">
      <c r="A2167" s="385"/>
      <c r="B2167" s="161"/>
      <c r="C2167" s="161"/>
    </row>
    <row r="2168" spans="1:3" x14ac:dyDescent="0.25">
      <c r="A2168" s="385"/>
      <c r="B2168" s="161"/>
      <c r="C2168" s="161"/>
    </row>
    <row r="2169" spans="1:3" x14ac:dyDescent="0.25">
      <c r="A2169" s="385"/>
      <c r="B2169" s="161"/>
      <c r="C2169" s="161"/>
    </row>
    <row r="2170" spans="1:3" x14ac:dyDescent="0.25">
      <c r="A2170" s="385"/>
      <c r="B2170" s="161"/>
      <c r="C2170" s="161"/>
    </row>
    <row r="2171" spans="1:3" x14ac:dyDescent="0.25">
      <c r="A2171" s="385"/>
      <c r="B2171" s="161"/>
      <c r="C2171" s="161"/>
    </row>
    <row r="2172" spans="1:3" x14ac:dyDescent="0.25">
      <c r="A2172" s="385"/>
      <c r="B2172" s="161"/>
      <c r="C2172" s="161"/>
    </row>
    <row r="2173" spans="1:3" x14ac:dyDescent="0.25">
      <c r="A2173" s="385"/>
      <c r="B2173" s="161"/>
      <c r="C2173" s="161"/>
    </row>
    <row r="2174" spans="1:3" x14ac:dyDescent="0.25">
      <c r="A2174" s="385"/>
      <c r="B2174" s="161"/>
      <c r="C2174" s="161"/>
    </row>
    <row r="2175" spans="1:3" x14ac:dyDescent="0.25">
      <c r="A2175" s="385"/>
      <c r="B2175" s="161"/>
      <c r="C2175" s="161"/>
    </row>
    <row r="2176" spans="1:3" x14ac:dyDescent="0.25">
      <c r="A2176" s="385"/>
      <c r="B2176" s="161"/>
      <c r="C2176" s="161"/>
    </row>
    <row r="2177" spans="1:3" x14ac:dyDescent="0.25">
      <c r="A2177" s="385"/>
      <c r="B2177" s="161"/>
      <c r="C2177" s="161"/>
    </row>
    <row r="2178" spans="1:3" x14ac:dyDescent="0.25">
      <c r="A2178" s="385"/>
      <c r="B2178" s="161"/>
      <c r="C2178" s="161"/>
    </row>
    <row r="2179" spans="1:3" x14ac:dyDescent="0.25">
      <c r="A2179" s="385"/>
      <c r="B2179" s="161"/>
      <c r="C2179" s="161"/>
    </row>
    <row r="2180" spans="1:3" x14ac:dyDescent="0.25">
      <c r="A2180" s="385"/>
      <c r="B2180" s="161"/>
      <c r="C2180" s="161"/>
    </row>
    <row r="2181" spans="1:3" x14ac:dyDescent="0.25">
      <c r="A2181" s="385"/>
      <c r="B2181" s="161"/>
      <c r="C2181" s="161"/>
    </row>
    <row r="2182" spans="1:3" x14ac:dyDescent="0.25">
      <c r="A2182" s="385"/>
      <c r="B2182" s="161"/>
      <c r="C2182" s="161"/>
    </row>
    <row r="2183" spans="1:3" x14ac:dyDescent="0.25">
      <c r="A2183" s="385"/>
      <c r="B2183" s="161"/>
      <c r="C2183" s="161"/>
    </row>
    <row r="2184" spans="1:3" x14ac:dyDescent="0.25">
      <c r="A2184" s="385"/>
      <c r="B2184" s="161"/>
      <c r="C2184" s="161"/>
    </row>
    <row r="2185" spans="1:3" x14ac:dyDescent="0.25">
      <c r="A2185" s="385"/>
      <c r="B2185" s="161"/>
      <c r="C2185" s="161"/>
    </row>
    <row r="2186" spans="1:3" x14ac:dyDescent="0.25">
      <c r="A2186" s="385"/>
      <c r="B2186" s="161"/>
      <c r="C2186" s="161"/>
    </row>
    <row r="2187" spans="1:3" x14ac:dyDescent="0.25">
      <c r="A2187" s="385"/>
      <c r="B2187" s="161"/>
      <c r="C2187" s="161"/>
    </row>
    <row r="2188" spans="1:3" x14ac:dyDescent="0.25">
      <c r="A2188" s="385"/>
      <c r="B2188" s="161"/>
      <c r="C2188" s="161"/>
    </row>
    <row r="2189" spans="1:3" x14ac:dyDescent="0.25">
      <c r="A2189" s="385"/>
      <c r="B2189" s="161"/>
      <c r="C2189" s="161"/>
    </row>
    <row r="2190" spans="1:3" x14ac:dyDescent="0.25">
      <c r="A2190" s="385"/>
      <c r="B2190" s="161"/>
      <c r="C2190" s="161"/>
    </row>
    <row r="2191" spans="1:3" x14ac:dyDescent="0.25">
      <c r="A2191" s="385"/>
      <c r="B2191" s="161"/>
      <c r="C2191" s="161"/>
    </row>
    <row r="2192" spans="1:3" x14ac:dyDescent="0.25">
      <c r="A2192" s="385"/>
      <c r="B2192" s="161"/>
      <c r="C2192" s="161"/>
    </row>
    <row r="2193" spans="1:3" x14ac:dyDescent="0.25">
      <c r="A2193" s="385"/>
      <c r="B2193" s="161"/>
      <c r="C2193" s="161"/>
    </row>
    <row r="2194" spans="1:3" x14ac:dyDescent="0.25">
      <c r="A2194" s="385"/>
      <c r="B2194" s="161"/>
      <c r="C2194" s="161"/>
    </row>
    <row r="2195" spans="1:3" x14ac:dyDescent="0.25">
      <c r="A2195" s="385"/>
      <c r="B2195" s="161"/>
      <c r="C2195" s="161"/>
    </row>
    <row r="2196" spans="1:3" x14ac:dyDescent="0.25">
      <c r="A2196" s="385"/>
      <c r="B2196" s="161"/>
      <c r="C2196" s="161"/>
    </row>
    <row r="2197" spans="1:3" x14ac:dyDescent="0.25">
      <c r="A2197" s="385"/>
      <c r="B2197" s="161"/>
      <c r="C2197" s="161"/>
    </row>
    <row r="2198" spans="1:3" x14ac:dyDescent="0.25">
      <c r="A2198" s="385"/>
      <c r="B2198" s="161"/>
      <c r="C2198" s="161"/>
    </row>
    <row r="2199" spans="1:3" x14ac:dyDescent="0.25">
      <c r="A2199" s="385"/>
      <c r="B2199" s="161"/>
      <c r="C2199" s="161"/>
    </row>
    <row r="2200" spans="1:3" x14ac:dyDescent="0.25">
      <c r="A2200" s="385"/>
      <c r="B2200" s="161"/>
      <c r="C2200" s="161"/>
    </row>
    <row r="2201" spans="1:3" x14ac:dyDescent="0.25">
      <c r="A2201" s="385"/>
      <c r="B2201" s="161"/>
      <c r="C2201" s="161"/>
    </row>
    <row r="2202" spans="1:3" x14ac:dyDescent="0.25">
      <c r="A2202" s="385"/>
      <c r="B2202" s="161"/>
      <c r="C2202" s="161"/>
    </row>
    <row r="2203" spans="1:3" x14ac:dyDescent="0.25">
      <c r="A2203" s="385"/>
      <c r="B2203" s="161"/>
      <c r="C2203" s="161"/>
    </row>
    <row r="2204" spans="1:3" x14ac:dyDescent="0.25">
      <c r="A2204" s="385"/>
      <c r="B2204" s="161"/>
      <c r="C2204" s="161"/>
    </row>
    <row r="2205" spans="1:3" x14ac:dyDescent="0.25">
      <c r="A2205" s="385"/>
      <c r="B2205" s="161"/>
      <c r="C2205" s="161"/>
    </row>
    <row r="2206" spans="1:3" x14ac:dyDescent="0.25">
      <c r="A2206" s="385"/>
      <c r="B2206" s="161"/>
      <c r="C2206" s="161"/>
    </row>
    <row r="2207" spans="1:3" x14ac:dyDescent="0.25">
      <c r="A2207" s="385"/>
      <c r="B2207" s="161"/>
      <c r="C2207" s="161"/>
    </row>
    <row r="2208" spans="1:3" x14ac:dyDescent="0.25">
      <c r="A2208" s="385"/>
      <c r="B2208" s="161"/>
      <c r="C2208" s="161"/>
    </row>
    <row r="2209" spans="1:3" x14ac:dyDescent="0.25">
      <c r="A2209" s="385"/>
      <c r="B2209" s="161"/>
      <c r="C2209" s="161"/>
    </row>
    <row r="2210" spans="1:3" x14ac:dyDescent="0.25">
      <c r="A2210" s="385"/>
      <c r="B2210" s="161"/>
      <c r="C2210" s="161"/>
    </row>
    <row r="2211" spans="1:3" x14ac:dyDescent="0.25">
      <c r="A2211" s="385"/>
      <c r="B2211" s="161"/>
      <c r="C2211" s="161"/>
    </row>
    <row r="2212" spans="1:3" x14ac:dyDescent="0.25">
      <c r="A2212" s="385"/>
      <c r="B2212" s="161"/>
      <c r="C2212" s="161"/>
    </row>
    <row r="2213" spans="1:3" x14ac:dyDescent="0.25">
      <c r="A2213" s="385"/>
      <c r="B2213" s="161"/>
      <c r="C2213" s="161"/>
    </row>
    <row r="2214" spans="1:3" x14ac:dyDescent="0.25">
      <c r="A2214" s="385"/>
      <c r="B2214" s="161"/>
      <c r="C2214" s="161"/>
    </row>
    <row r="2215" spans="1:3" x14ac:dyDescent="0.25">
      <c r="A2215" s="385"/>
      <c r="B2215" s="161"/>
      <c r="C2215" s="161"/>
    </row>
    <row r="2216" spans="1:3" x14ac:dyDescent="0.25">
      <c r="A2216" s="385"/>
      <c r="B2216" s="161"/>
      <c r="C2216" s="161"/>
    </row>
    <row r="2217" spans="1:3" x14ac:dyDescent="0.25">
      <c r="A2217" s="385"/>
      <c r="B2217" s="161"/>
      <c r="C2217" s="161"/>
    </row>
    <row r="2218" spans="1:3" x14ac:dyDescent="0.25">
      <c r="A2218" s="385"/>
      <c r="B2218" s="161"/>
      <c r="C2218" s="161"/>
    </row>
    <row r="2219" spans="1:3" x14ac:dyDescent="0.25">
      <c r="A2219" s="385"/>
      <c r="B2219" s="161"/>
      <c r="C2219" s="161"/>
    </row>
    <row r="2220" spans="1:3" x14ac:dyDescent="0.25">
      <c r="A2220" s="385"/>
      <c r="B2220" s="161"/>
      <c r="C2220" s="161"/>
    </row>
    <row r="2221" spans="1:3" x14ac:dyDescent="0.25">
      <c r="A2221" s="385"/>
      <c r="B2221" s="161"/>
      <c r="C2221" s="161"/>
    </row>
    <row r="2222" spans="1:3" x14ac:dyDescent="0.25">
      <c r="A2222" s="385"/>
      <c r="B2222" s="161"/>
      <c r="C2222" s="161"/>
    </row>
    <row r="2223" spans="1:3" x14ac:dyDescent="0.25">
      <c r="A2223" s="385"/>
      <c r="B2223" s="161"/>
      <c r="C2223" s="161"/>
    </row>
    <row r="2224" spans="1:3" x14ac:dyDescent="0.25">
      <c r="A2224" s="385"/>
      <c r="B2224" s="161"/>
      <c r="C2224" s="161"/>
    </row>
    <row r="2225" spans="1:3" x14ac:dyDescent="0.25">
      <c r="A2225" s="385"/>
      <c r="B2225" s="161"/>
      <c r="C2225" s="161"/>
    </row>
    <row r="2226" spans="1:3" x14ac:dyDescent="0.25">
      <c r="A2226" s="385"/>
      <c r="B2226" s="161"/>
      <c r="C2226" s="161"/>
    </row>
    <row r="2227" spans="1:3" x14ac:dyDescent="0.25">
      <c r="A2227" s="385"/>
      <c r="B2227" s="161"/>
      <c r="C2227" s="161"/>
    </row>
    <row r="2228" spans="1:3" x14ac:dyDescent="0.25">
      <c r="A2228" s="385"/>
      <c r="B2228" s="161"/>
      <c r="C2228" s="161"/>
    </row>
    <row r="2229" spans="1:3" x14ac:dyDescent="0.25">
      <c r="A2229" s="385"/>
      <c r="B2229" s="161"/>
      <c r="C2229" s="161"/>
    </row>
    <row r="2230" spans="1:3" x14ac:dyDescent="0.25">
      <c r="A2230" s="385"/>
      <c r="B2230" s="161"/>
      <c r="C2230" s="161"/>
    </row>
    <row r="2231" spans="1:3" x14ac:dyDescent="0.25">
      <c r="A2231" s="385"/>
      <c r="B2231" s="161"/>
      <c r="C2231" s="161"/>
    </row>
    <row r="2232" spans="1:3" x14ac:dyDescent="0.25">
      <c r="A2232" s="385"/>
      <c r="B2232" s="161"/>
      <c r="C2232" s="161"/>
    </row>
    <row r="2233" spans="1:3" x14ac:dyDescent="0.25">
      <c r="A2233" s="385"/>
      <c r="B2233" s="161"/>
      <c r="C2233" s="161"/>
    </row>
    <row r="2234" spans="1:3" x14ac:dyDescent="0.25">
      <c r="A2234" s="385"/>
      <c r="B2234" s="161"/>
      <c r="C2234" s="161"/>
    </row>
    <row r="2235" spans="1:3" x14ac:dyDescent="0.25">
      <c r="A2235" s="385"/>
      <c r="B2235" s="161"/>
      <c r="C2235" s="161"/>
    </row>
    <row r="2236" spans="1:3" x14ac:dyDescent="0.25">
      <c r="A2236" s="385"/>
      <c r="B2236" s="161"/>
      <c r="C2236" s="161"/>
    </row>
    <row r="2237" spans="1:3" x14ac:dyDescent="0.25">
      <c r="A2237" s="385"/>
      <c r="B2237" s="161"/>
      <c r="C2237" s="161"/>
    </row>
    <row r="2238" spans="1:3" x14ac:dyDescent="0.25">
      <c r="A2238" s="385"/>
      <c r="B2238" s="161"/>
      <c r="C2238" s="161"/>
    </row>
    <row r="2239" spans="1:3" x14ac:dyDescent="0.25">
      <c r="A2239" s="385"/>
      <c r="B2239" s="161"/>
      <c r="C2239" s="161"/>
    </row>
    <row r="2240" spans="1:3" x14ac:dyDescent="0.25">
      <c r="A2240" s="385"/>
      <c r="B2240" s="161"/>
      <c r="C2240" s="161"/>
    </row>
    <row r="2241" spans="1:3" x14ac:dyDescent="0.25">
      <c r="A2241" s="385"/>
      <c r="B2241" s="161"/>
      <c r="C2241" s="161"/>
    </row>
    <row r="2242" spans="1:3" x14ac:dyDescent="0.25">
      <c r="A2242" s="385"/>
      <c r="B2242" s="161"/>
      <c r="C2242" s="161"/>
    </row>
    <row r="2243" spans="1:3" x14ac:dyDescent="0.25">
      <c r="A2243" s="385"/>
      <c r="B2243" s="161"/>
      <c r="C2243" s="161"/>
    </row>
    <row r="2244" spans="1:3" x14ac:dyDescent="0.25">
      <c r="A2244" s="385"/>
      <c r="B2244" s="161"/>
      <c r="C2244" s="161"/>
    </row>
    <row r="2245" spans="1:3" x14ac:dyDescent="0.25">
      <c r="A2245" s="385"/>
      <c r="B2245" s="161"/>
      <c r="C2245" s="161"/>
    </row>
    <row r="2246" spans="1:3" x14ac:dyDescent="0.25">
      <c r="A2246" s="385"/>
      <c r="B2246" s="161"/>
      <c r="C2246" s="161"/>
    </row>
    <row r="2247" spans="1:3" x14ac:dyDescent="0.25">
      <c r="A2247" s="385"/>
      <c r="B2247" s="161"/>
      <c r="C2247" s="161"/>
    </row>
    <row r="2248" spans="1:3" x14ac:dyDescent="0.25">
      <c r="A2248" s="385"/>
      <c r="B2248" s="161"/>
      <c r="C2248" s="161"/>
    </row>
    <row r="2249" spans="1:3" x14ac:dyDescent="0.25">
      <c r="A2249" s="385"/>
      <c r="B2249" s="161"/>
      <c r="C2249" s="161"/>
    </row>
    <row r="2250" spans="1:3" x14ac:dyDescent="0.25">
      <c r="A2250" s="385"/>
      <c r="B2250" s="161"/>
      <c r="C2250" s="161"/>
    </row>
    <row r="2251" spans="1:3" x14ac:dyDescent="0.25">
      <c r="A2251" s="385"/>
      <c r="B2251" s="161"/>
      <c r="C2251" s="161"/>
    </row>
    <row r="2252" spans="1:3" x14ac:dyDescent="0.25">
      <c r="A2252" s="385"/>
      <c r="B2252" s="161"/>
      <c r="C2252" s="161"/>
    </row>
    <row r="2253" spans="1:3" x14ac:dyDescent="0.25">
      <c r="A2253" s="385"/>
      <c r="B2253" s="161"/>
      <c r="C2253" s="161"/>
    </row>
    <row r="2254" spans="1:3" x14ac:dyDescent="0.25">
      <c r="A2254" s="385"/>
      <c r="B2254" s="161"/>
      <c r="C2254" s="161"/>
    </row>
    <row r="2255" spans="1:3" x14ac:dyDescent="0.25">
      <c r="A2255" s="385"/>
      <c r="B2255" s="161"/>
      <c r="C2255" s="161"/>
    </row>
    <row r="2256" spans="1:3" x14ac:dyDescent="0.25">
      <c r="A2256" s="385"/>
      <c r="B2256" s="161"/>
      <c r="C2256" s="161"/>
    </row>
    <row r="2257" spans="1:3" x14ac:dyDescent="0.25">
      <c r="A2257" s="385"/>
      <c r="B2257" s="161"/>
      <c r="C2257" s="161"/>
    </row>
    <row r="2258" spans="1:3" x14ac:dyDescent="0.25">
      <c r="A2258" s="385"/>
      <c r="B2258" s="161"/>
      <c r="C2258" s="161"/>
    </row>
    <row r="2259" spans="1:3" x14ac:dyDescent="0.25">
      <c r="A2259" s="385"/>
      <c r="B2259" s="161"/>
      <c r="C2259" s="161"/>
    </row>
    <row r="2260" spans="1:3" x14ac:dyDescent="0.25">
      <c r="A2260" s="385"/>
      <c r="B2260" s="161"/>
      <c r="C2260" s="161"/>
    </row>
    <row r="2261" spans="1:3" x14ac:dyDescent="0.25">
      <c r="A2261" s="385"/>
      <c r="B2261" s="161"/>
      <c r="C2261" s="161"/>
    </row>
    <row r="2262" spans="1:3" x14ac:dyDescent="0.25">
      <c r="A2262" s="385"/>
      <c r="B2262" s="161"/>
      <c r="C2262" s="161"/>
    </row>
    <row r="2263" spans="1:3" x14ac:dyDescent="0.25">
      <c r="A2263" s="385"/>
      <c r="B2263" s="161"/>
      <c r="C2263" s="161"/>
    </row>
    <row r="2264" spans="1:3" x14ac:dyDescent="0.25">
      <c r="A2264" s="385"/>
      <c r="B2264" s="161"/>
      <c r="C2264" s="161"/>
    </row>
    <row r="2265" spans="1:3" x14ac:dyDescent="0.25">
      <c r="A2265" s="385"/>
      <c r="B2265" s="161"/>
      <c r="C2265" s="161"/>
    </row>
    <row r="2266" spans="1:3" x14ac:dyDescent="0.25">
      <c r="A2266" s="385"/>
      <c r="B2266" s="161"/>
      <c r="C2266" s="161"/>
    </row>
    <row r="2267" spans="1:3" x14ac:dyDescent="0.25">
      <c r="A2267" s="385"/>
      <c r="B2267" s="161"/>
      <c r="C2267" s="161"/>
    </row>
    <row r="2268" spans="1:3" x14ac:dyDescent="0.25">
      <c r="A2268" s="385"/>
      <c r="B2268" s="161"/>
      <c r="C2268" s="161"/>
    </row>
    <row r="2269" spans="1:3" x14ac:dyDescent="0.25">
      <c r="A2269" s="385"/>
      <c r="B2269" s="161"/>
      <c r="C2269" s="161"/>
    </row>
    <row r="2270" spans="1:3" x14ac:dyDescent="0.25">
      <c r="A2270" s="385"/>
      <c r="B2270" s="161"/>
      <c r="C2270" s="161"/>
    </row>
    <row r="2271" spans="1:3" x14ac:dyDescent="0.25">
      <c r="A2271" s="385"/>
      <c r="B2271" s="161"/>
      <c r="C2271" s="161"/>
    </row>
    <row r="2272" spans="1:3" x14ac:dyDescent="0.25">
      <c r="A2272" s="385"/>
      <c r="B2272" s="161"/>
      <c r="C2272" s="161"/>
    </row>
    <row r="2273" spans="1:3" x14ac:dyDescent="0.25">
      <c r="A2273" s="385"/>
      <c r="B2273" s="161"/>
      <c r="C2273" s="161"/>
    </row>
    <row r="2274" spans="1:3" x14ac:dyDescent="0.25">
      <c r="A2274" s="385"/>
      <c r="B2274" s="161"/>
      <c r="C2274" s="161"/>
    </row>
    <row r="2275" spans="1:3" x14ac:dyDescent="0.25">
      <c r="A2275" s="385"/>
      <c r="B2275" s="161"/>
      <c r="C2275" s="161"/>
    </row>
    <row r="2276" spans="1:3" x14ac:dyDescent="0.25">
      <c r="A2276" s="385"/>
      <c r="B2276" s="161"/>
      <c r="C2276" s="161"/>
    </row>
    <row r="2277" spans="1:3" x14ac:dyDescent="0.25">
      <c r="A2277" s="385"/>
      <c r="B2277" s="161"/>
      <c r="C2277" s="161"/>
    </row>
    <row r="2278" spans="1:3" x14ac:dyDescent="0.25">
      <c r="A2278" s="385"/>
      <c r="B2278" s="161"/>
      <c r="C2278" s="161"/>
    </row>
    <row r="2279" spans="1:3" x14ac:dyDescent="0.25">
      <c r="A2279" s="385"/>
      <c r="B2279" s="161"/>
      <c r="C2279" s="161"/>
    </row>
    <row r="2280" spans="1:3" x14ac:dyDescent="0.25">
      <c r="A2280" s="385"/>
      <c r="B2280" s="161"/>
      <c r="C2280" s="161"/>
    </row>
    <row r="2281" spans="1:3" x14ac:dyDescent="0.25">
      <c r="A2281" s="385"/>
      <c r="B2281" s="161"/>
      <c r="C2281" s="161"/>
    </row>
    <row r="2282" spans="1:3" x14ac:dyDescent="0.25">
      <c r="A2282" s="385"/>
      <c r="B2282" s="161"/>
      <c r="C2282" s="161"/>
    </row>
    <row r="2283" spans="1:3" x14ac:dyDescent="0.25">
      <c r="A2283" s="385"/>
      <c r="B2283" s="161"/>
      <c r="C2283" s="161"/>
    </row>
    <row r="2284" spans="1:3" x14ac:dyDescent="0.25">
      <c r="A2284" s="385"/>
      <c r="B2284" s="161"/>
      <c r="C2284" s="161"/>
    </row>
    <row r="2285" spans="1:3" x14ac:dyDescent="0.25">
      <c r="A2285" s="385"/>
      <c r="B2285" s="161"/>
      <c r="C2285" s="161"/>
    </row>
    <row r="2286" spans="1:3" x14ac:dyDescent="0.25">
      <c r="A2286" s="385"/>
      <c r="B2286" s="161"/>
      <c r="C2286" s="161"/>
    </row>
    <row r="2287" spans="1:3" x14ac:dyDescent="0.25">
      <c r="A2287" s="385"/>
      <c r="B2287" s="161"/>
      <c r="C2287" s="161"/>
    </row>
    <row r="2288" spans="1:3" x14ac:dyDescent="0.25">
      <c r="A2288" s="385"/>
      <c r="B2288" s="161"/>
      <c r="C2288" s="161"/>
    </row>
    <row r="2289" spans="1:3" x14ac:dyDescent="0.25">
      <c r="A2289" s="385"/>
      <c r="B2289" s="161"/>
      <c r="C2289" s="161"/>
    </row>
    <row r="2290" spans="1:3" x14ac:dyDescent="0.25">
      <c r="A2290" s="385"/>
      <c r="B2290" s="161"/>
      <c r="C2290" s="161"/>
    </row>
    <row r="2291" spans="1:3" x14ac:dyDescent="0.25">
      <c r="A2291" s="385"/>
      <c r="B2291" s="161"/>
      <c r="C2291" s="161"/>
    </row>
    <row r="2292" spans="1:3" x14ac:dyDescent="0.25">
      <c r="A2292" s="385"/>
      <c r="B2292" s="161"/>
      <c r="C2292" s="161"/>
    </row>
    <row r="2293" spans="1:3" x14ac:dyDescent="0.25">
      <c r="A2293" s="385"/>
      <c r="B2293" s="161"/>
      <c r="C2293" s="161"/>
    </row>
    <row r="2294" spans="1:3" x14ac:dyDescent="0.25">
      <c r="A2294" s="385"/>
      <c r="B2294" s="161"/>
      <c r="C2294" s="161"/>
    </row>
    <row r="2295" spans="1:3" x14ac:dyDescent="0.25">
      <c r="A2295" s="385"/>
      <c r="B2295" s="161"/>
      <c r="C2295" s="161"/>
    </row>
    <row r="2296" spans="1:3" x14ac:dyDescent="0.25">
      <c r="A2296" s="385"/>
      <c r="B2296" s="161"/>
      <c r="C2296" s="161"/>
    </row>
    <row r="2297" spans="1:3" x14ac:dyDescent="0.25">
      <c r="A2297" s="385"/>
      <c r="B2297" s="161"/>
      <c r="C2297" s="161"/>
    </row>
    <row r="2298" spans="1:3" x14ac:dyDescent="0.25">
      <c r="A2298" s="385"/>
      <c r="B2298" s="161"/>
      <c r="C2298" s="161"/>
    </row>
    <row r="2299" spans="1:3" x14ac:dyDescent="0.25">
      <c r="A2299" s="385"/>
      <c r="B2299" s="161"/>
      <c r="C2299" s="161"/>
    </row>
    <row r="2300" spans="1:3" x14ac:dyDescent="0.25">
      <c r="A2300" s="385"/>
      <c r="B2300" s="161"/>
      <c r="C2300" s="161"/>
    </row>
    <row r="2301" spans="1:3" x14ac:dyDescent="0.25">
      <c r="A2301" s="385"/>
      <c r="B2301" s="161"/>
      <c r="C2301" s="161"/>
    </row>
    <row r="2302" spans="1:3" x14ac:dyDescent="0.25">
      <c r="A2302" s="385"/>
      <c r="B2302" s="161"/>
      <c r="C2302" s="161"/>
    </row>
    <row r="2303" spans="1:3" x14ac:dyDescent="0.25">
      <c r="A2303" s="385"/>
      <c r="B2303" s="161"/>
      <c r="C2303" s="161"/>
    </row>
    <row r="2304" spans="1:3" x14ac:dyDescent="0.25">
      <c r="A2304" s="385"/>
      <c r="B2304" s="161"/>
      <c r="C2304" s="161"/>
    </row>
    <row r="2305" spans="1:3" x14ac:dyDescent="0.25">
      <c r="A2305" s="385"/>
      <c r="B2305" s="161"/>
      <c r="C2305" s="161"/>
    </row>
    <row r="2306" spans="1:3" x14ac:dyDescent="0.25">
      <c r="A2306" s="385"/>
      <c r="B2306" s="161"/>
      <c r="C2306" s="161"/>
    </row>
    <row r="2307" spans="1:3" x14ac:dyDescent="0.25">
      <c r="A2307" s="385"/>
      <c r="B2307" s="161"/>
      <c r="C2307" s="161"/>
    </row>
    <row r="2308" spans="1:3" x14ac:dyDescent="0.25">
      <c r="A2308" s="385"/>
      <c r="B2308" s="161"/>
      <c r="C2308" s="161"/>
    </row>
    <row r="2309" spans="1:3" x14ac:dyDescent="0.25">
      <c r="A2309" s="385"/>
      <c r="B2309" s="161"/>
      <c r="C2309" s="161"/>
    </row>
    <row r="2310" spans="1:3" x14ac:dyDescent="0.25">
      <c r="A2310" s="385"/>
      <c r="B2310" s="161"/>
      <c r="C2310" s="161"/>
    </row>
    <row r="2311" spans="1:3" x14ac:dyDescent="0.25">
      <c r="A2311" s="385"/>
      <c r="B2311" s="161"/>
      <c r="C2311" s="161"/>
    </row>
    <row r="2312" spans="1:3" x14ac:dyDescent="0.25">
      <c r="A2312" s="385"/>
      <c r="B2312" s="161"/>
      <c r="C2312" s="161"/>
    </row>
    <row r="2313" spans="1:3" x14ac:dyDescent="0.25">
      <c r="A2313" s="385"/>
      <c r="B2313" s="161"/>
      <c r="C2313" s="161"/>
    </row>
    <row r="2314" spans="1:3" x14ac:dyDescent="0.25">
      <c r="A2314" s="385"/>
      <c r="B2314" s="161"/>
      <c r="C2314" s="161"/>
    </row>
    <row r="2315" spans="1:3" x14ac:dyDescent="0.25">
      <c r="A2315" s="385"/>
      <c r="B2315" s="161"/>
      <c r="C2315" s="161"/>
    </row>
    <row r="2316" spans="1:3" x14ac:dyDescent="0.25">
      <c r="A2316" s="385"/>
      <c r="B2316" s="161"/>
      <c r="C2316" s="161"/>
    </row>
    <row r="2317" spans="1:3" x14ac:dyDescent="0.25">
      <c r="A2317" s="385"/>
      <c r="B2317" s="161"/>
      <c r="C2317" s="161"/>
    </row>
    <row r="2318" spans="1:3" x14ac:dyDescent="0.25">
      <c r="A2318" s="385"/>
      <c r="B2318" s="161"/>
      <c r="C2318" s="161"/>
    </row>
    <row r="2319" spans="1:3" x14ac:dyDescent="0.25">
      <c r="A2319" s="385"/>
      <c r="B2319" s="161"/>
      <c r="C2319" s="161"/>
    </row>
    <row r="2320" spans="1:3" x14ac:dyDescent="0.25">
      <c r="A2320" s="385"/>
      <c r="B2320" s="161"/>
      <c r="C2320" s="161"/>
    </row>
    <row r="2321" spans="1:3" x14ac:dyDescent="0.25">
      <c r="A2321" s="385"/>
      <c r="B2321" s="161"/>
      <c r="C2321" s="161"/>
    </row>
    <row r="2322" spans="1:3" x14ac:dyDescent="0.25">
      <c r="A2322" s="385"/>
      <c r="B2322" s="161"/>
      <c r="C2322" s="161"/>
    </row>
    <row r="2323" spans="1:3" x14ac:dyDescent="0.25">
      <c r="A2323" s="385"/>
      <c r="B2323" s="161"/>
      <c r="C2323" s="161"/>
    </row>
    <row r="2324" spans="1:3" x14ac:dyDescent="0.25">
      <c r="A2324" s="385"/>
      <c r="B2324" s="161"/>
      <c r="C2324" s="161"/>
    </row>
    <row r="2325" spans="1:3" x14ac:dyDescent="0.25">
      <c r="A2325" s="385"/>
      <c r="B2325" s="161"/>
      <c r="C2325" s="161"/>
    </row>
    <row r="2326" spans="1:3" x14ac:dyDescent="0.25">
      <c r="A2326" s="385"/>
      <c r="B2326" s="161"/>
      <c r="C2326" s="161"/>
    </row>
    <row r="2327" spans="1:3" x14ac:dyDescent="0.25">
      <c r="A2327" s="385"/>
      <c r="B2327" s="161"/>
      <c r="C2327" s="161"/>
    </row>
    <row r="2328" spans="1:3" x14ac:dyDescent="0.25">
      <c r="A2328" s="385"/>
      <c r="B2328" s="161"/>
      <c r="C2328" s="161"/>
    </row>
    <row r="2329" spans="1:3" x14ac:dyDescent="0.25">
      <c r="A2329" s="385"/>
      <c r="B2329" s="161"/>
      <c r="C2329" s="161"/>
    </row>
    <row r="2330" spans="1:3" x14ac:dyDescent="0.25">
      <c r="A2330" s="385"/>
      <c r="B2330" s="161"/>
      <c r="C2330" s="161"/>
    </row>
    <row r="2331" spans="1:3" x14ac:dyDescent="0.25">
      <c r="A2331" s="385"/>
      <c r="B2331" s="161"/>
      <c r="C2331" s="161"/>
    </row>
    <row r="2332" spans="1:3" x14ac:dyDescent="0.25">
      <c r="A2332" s="385"/>
      <c r="B2332" s="161"/>
      <c r="C2332" s="161"/>
    </row>
    <row r="2333" spans="1:3" x14ac:dyDescent="0.25">
      <c r="A2333" s="385"/>
      <c r="B2333" s="161"/>
      <c r="C2333" s="161"/>
    </row>
    <row r="2334" spans="1:3" x14ac:dyDescent="0.25">
      <c r="A2334" s="385"/>
      <c r="B2334" s="161"/>
      <c r="C2334" s="161"/>
    </row>
    <row r="2335" spans="1:3" x14ac:dyDescent="0.25">
      <c r="A2335" s="385"/>
      <c r="B2335" s="161"/>
      <c r="C2335" s="161"/>
    </row>
    <row r="2336" spans="1:3" x14ac:dyDescent="0.25">
      <c r="A2336" s="385"/>
      <c r="B2336" s="161"/>
      <c r="C2336" s="161"/>
    </row>
    <row r="2337" spans="1:3" x14ac:dyDescent="0.25">
      <c r="A2337" s="385"/>
      <c r="B2337" s="161"/>
      <c r="C2337" s="161"/>
    </row>
    <row r="2338" spans="1:3" x14ac:dyDescent="0.25">
      <c r="A2338" s="385"/>
      <c r="B2338" s="161"/>
      <c r="C2338" s="161"/>
    </row>
    <row r="2339" spans="1:3" x14ac:dyDescent="0.25">
      <c r="A2339" s="385"/>
      <c r="B2339" s="161"/>
      <c r="C2339" s="161"/>
    </row>
    <row r="2340" spans="1:3" x14ac:dyDescent="0.25">
      <c r="A2340" s="385"/>
      <c r="B2340" s="161"/>
      <c r="C2340" s="161"/>
    </row>
    <row r="2341" spans="1:3" x14ac:dyDescent="0.25">
      <c r="A2341" s="385"/>
      <c r="B2341" s="161"/>
      <c r="C2341" s="161"/>
    </row>
    <row r="2342" spans="1:3" x14ac:dyDescent="0.25">
      <c r="A2342" s="385"/>
      <c r="B2342" s="161"/>
      <c r="C2342" s="161"/>
    </row>
    <row r="2343" spans="1:3" x14ac:dyDescent="0.25">
      <c r="A2343" s="385"/>
      <c r="B2343" s="161"/>
      <c r="C2343" s="161"/>
    </row>
    <row r="2344" spans="1:3" x14ac:dyDescent="0.25">
      <c r="A2344" s="385"/>
      <c r="B2344" s="161"/>
      <c r="C2344" s="161"/>
    </row>
    <row r="2345" spans="1:3" x14ac:dyDescent="0.25">
      <c r="A2345" s="385"/>
      <c r="B2345" s="161"/>
      <c r="C2345" s="161"/>
    </row>
    <row r="2346" spans="1:3" x14ac:dyDescent="0.25">
      <c r="A2346" s="385"/>
      <c r="B2346" s="161"/>
      <c r="C2346" s="161"/>
    </row>
    <row r="2347" spans="1:3" x14ac:dyDescent="0.25">
      <c r="A2347" s="385"/>
      <c r="B2347" s="161"/>
      <c r="C2347" s="161"/>
    </row>
    <row r="2348" spans="1:3" x14ac:dyDescent="0.25">
      <c r="A2348" s="385"/>
      <c r="B2348" s="161"/>
      <c r="C2348" s="161"/>
    </row>
    <row r="2349" spans="1:3" x14ac:dyDescent="0.25">
      <c r="A2349" s="385"/>
      <c r="B2349" s="161"/>
      <c r="C2349" s="161"/>
    </row>
    <row r="2350" spans="1:3" x14ac:dyDescent="0.25">
      <c r="A2350" s="385"/>
      <c r="B2350" s="161"/>
      <c r="C2350" s="161"/>
    </row>
    <row r="2351" spans="1:3" x14ac:dyDescent="0.25">
      <c r="A2351" s="385"/>
      <c r="B2351" s="161"/>
      <c r="C2351" s="161"/>
    </row>
    <row r="2352" spans="1:3" x14ac:dyDescent="0.25">
      <c r="A2352" s="385"/>
      <c r="B2352" s="161"/>
      <c r="C2352" s="161"/>
    </row>
    <row r="2353" spans="1:3" x14ac:dyDescent="0.25">
      <c r="A2353" s="385"/>
      <c r="B2353" s="161"/>
      <c r="C2353" s="161"/>
    </row>
    <row r="2354" spans="1:3" x14ac:dyDescent="0.25">
      <c r="A2354" s="385"/>
      <c r="B2354" s="161"/>
      <c r="C2354" s="161"/>
    </row>
    <row r="2355" spans="1:3" x14ac:dyDescent="0.25">
      <c r="A2355" s="385"/>
      <c r="B2355" s="161"/>
      <c r="C2355" s="161"/>
    </row>
    <row r="2356" spans="1:3" x14ac:dyDescent="0.25">
      <c r="A2356" s="385"/>
      <c r="B2356" s="161"/>
      <c r="C2356" s="161"/>
    </row>
    <row r="2357" spans="1:3" x14ac:dyDescent="0.25">
      <c r="A2357" s="385"/>
      <c r="B2357" s="161"/>
      <c r="C2357" s="161"/>
    </row>
    <row r="2358" spans="1:3" x14ac:dyDescent="0.25">
      <c r="A2358" s="385"/>
      <c r="B2358" s="161"/>
      <c r="C2358" s="161"/>
    </row>
    <row r="2359" spans="1:3" x14ac:dyDescent="0.25">
      <c r="A2359" s="385"/>
      <c r="B2359" s="161"/>
      <c r="C2359" s="161"/>
    </row>
    <row r="2360" spans="1:3" x14ac:dyDescent="0.25">
      <c r="A2360" s="385"/>
      <c r="B2360" s="161"/>
      <c r="C2360" s="161"/>
    </row>
    <row r="2361" spans="1:3" x14ac:dyDescent="0.25">
      <c r="A2361" s="385"/>
      <c r="B2361" s="161"/>
      <c r="C2361" s="161"/>
    </row>
    <row r="2362" spans="1:3" x14ac:dyDescent="0.25">
      <c r="A2362" s="385"/>
      <c r="B2362" s="161"/>
      <c r="C2362" s="161"/>
    </row>
    <row r="2363" spans="1:3" x14ac:dyDescent="0.25">
      <c r="A2363" s="385"/>
      <c r="B2363" s="161"/>
      <c r="C2363" s="161"/>
    </row>
    <row r="2364" spans="1:3" x14ac:dyDescent="0.25">
      <c r="A2364" s="385"/>
      <c r="B2364" s="161"/>
      <c r="C2364" s="161"/>
    </row>
    <row r="2365" spans="1:3" x14ac:dyDescent="0.25">
      <c r="A2365" s="385"/>
      <c r="B2365" s="161"/>
      <c r="C2365" s="161"/>
    </row>
    <row r="2366" spans="1:3" x14ac:dyDescent="0.25">
      <c r="A2366" s="385"/>
      <c r="B2366" s="161"/>
      <c r="C2366" s="161"/>
    </row>
    <row r="2367" spans="1:3" x14ac:dyDescent="0.25">
      <c r="A2367" s="385"/>
      <c r="B2367" s="161"/>
      <c r="C2367" s="161"/>
    </row>
    <row r="2368" spans="1:3" x14ac:dyDescent="0.25">
      <c r="A2368" s="385"/>
      <c r="B2368" s="161"/>
      <c r="C2368" s="161"/>
    </row>
    <row r="2369" spans="1:3" x14ac:dyDescent="0.25">
      <c r="A2369" s="385"/>
      <c r="B2369" s="161"/>
      <c r="C2369" s="161"/>
    </row>
    <row r="2370" spans="1:3" x14ac:dyDescent="0.25">
      <c r="A2370" s="385"/>
      <c r="B2370" s="161"/>
      <c r="C2370" s="161"/>
    </row>
    <row r="2371" spans="1:3" x14ac:dyDescent="0.25">
      <c r="A2371" s="385"/>
      <c r="B2371" s="161"/>
      <c r="C2371" s="161"/>
    </row>
    <row r="2372" spans="1:3" x14ac:dyDescent="0.25">
      <c r="A2372" s="385"/>
      <c r="B2372" s="161"/>
      <c r="C2372" s="161"/>
    </row>
    <row r="2373" spans="1:3" x14ac:dyDescent="0.25">
      <c r="A2373" s="385"/>
      <c r="B2373" s="161"/>
      <c r="C2373" s="161"/>
    </row>
    <row r="2374" spans="1:3" x14ac:dyDescent="0.25">
      <c r="A2374" s="385"/>
      <c r="B2374" s="161"/>
      <c r="C2374" s="161"/>
    </row>
    <row r="2375" spans="1:3" x14ac:dyDescent="0.25">
      <c r="A2375" s="385"/>
      <c r="B2375" s="161"/>
      <c r="C2375" s="161"/>
    </row>
    <row r="2376" spans="1:3" x14ac:dyDescent="0.25">
      <c r="A2376" s="385"/>
      <c r="B2376" s="161"/>
      <c r="C2376" s="161"/>
    </row>
    <row r="2377" spans="1:3" x14ac:dyDescent="0.25">
      <c r="A2377" s="385"/>
      <c r="B2377" s="161"/>
      <c r="C2377" s="161"/>
    </row>
    <row r="2378" spans="1:3" x14ac:dyDescent="0.25">
      <c r="A2378" s="385"/>
      <c r="B2378" s="161"/>
      <c r="C2378" s="161"/>
    </row>
    <row r="2379" spans="1:3" x14ac:dyDescent="0.25">
      <c r="A2379" s="385"/>
      <c r="B2379" s="161"/>
      <c r="C2379" s="161"/>
    </row>
    <row r="2380" spans="1:3" x14ac:dyDescent="0.25">
      <c r="A2380" s="385"/>
      <c r="B2380" s="161"/>
      <c r="C2380" s="161"/>
    </row>
    <row r="2381" spans="1:3" x14ac:dyDescent="0.25">
      <c r="A2381" s="385"/>
      <c r="B2381" s="161"/>
      <c r="C2381" s="161"/>
    </row>
    <row r="2382" spans="1:3" x14ac:dyDescent="0.25">
      <c r="A2382" s="385"/>
      <c r="B2382" s="161"/>
      <c r="C2382" s="161"/>
    </row>
    <row r="2383" spans="1:3" x14ac:dyDescent="0.25">
      <c r="A2383" s="385"/>
      <c r="B2383" s="161"/>
      <c r="C2383" s="161"/>
    </row>
    <row r="2384" spans="1:3" x14ac:dyDescent="0.25">
      <c r="A2384" s="385"/>
      <c r="B2384" s="161"/>
      <c r="C2384" s="161"/>
    </row>
    <row r="2385" spans="1:3" x14ac:dyDescent="0.25">
      <c r="A2385" s="385"/>
      <c r="B2385" s="161"/>
      <c r="C2385" s="161"/>
    </row>
    <row r="2386" spans="1:3" x14ac:dyDescent="0.25">
      <c r="A2386" s="385"/>
      <c r="B2386" s="161"/>
      <c r="C2386" s="161"/>
    </row>
    <row r="2387" spans="1:3" x14ac:dyDescent="0.25">
      <c r="A2387" s="385"/>
      <c r="B2387" s="161"/>
      <c r="C2387" s="161"/>
    </row>
    <row r="2388" spans="1:3" x14ac:dyDescent="0.25">
      <c r="A2388" s="385"/>
      <c r="B2388" s="161"/>
      <c r="C2388" s="161"/>
    </row>
    <row r="2389" spans="1:3" x14ac:dyDescent="0.25">
      <c r="A2389" s="385"/>
      <c r="B2389" s="161"/>
      <c r="C2389" s="161"/>
    </row>
    <row r="2390" spans="1:3" x14ac:dyDescent="0.25">
      <c r="A2390" s="385"/>
      <c r="B2390" s="161"/>
      <c r="C2390" s="161"/>
    </row>
    <row r="2391" spans="1:3" x14ac:dyDescent="0.25">
      <c r="A2391" s="385"/>
      <c r="B2391" s="161"/>
      <c r="C2391" s="161"/>
    </row>
    <row r="2392" spans="1:3" x14ac:dyDescent="0.25">
      <c r="A2392" s="385"/>
      <c r="B2392" s="161"/>
      <c r="C2392" s="161"/>
    </row>
    <row r="2393" spans="1:3" x14ac:dyDescent="0.25">
      <c r="A2393" s="385"/>
      <c r="B2393" s="161"/>
      <c r="C2393" s="161"/>
    </row>
    <row r="2394" spans="1:3" x14ac:dyDescent="0.25">
      <c r="A2394" s="385"/>
      <c r="B2394" s="161"/>
      <c r="C2394" s="161"/>
    </row>
    <row r="2395" spans="1:3" x14ac:dyDescent="0.25">
      <c r="A2395" s="385"/>
      <c r="B2395" s="161"/>
      <c r="C2395" s="161"/>
    </row>
    <row r="2396" spans="1:3" x14ac:dyDescent="0.25">
      <c r="A2396" s="385"/>
      <c r="B2396" s="161"/>
      <c r="C2396" s="161"/>
    </row>
    <row r="2397" spans="1:3" x14ac:dyDescent="0.25">
      <c r="A2397" s="385"/>
      <c r="B2397" s="161"/>
      <c r="C2397" s="161"/>
    </row>
    <row r="2398" spans="1:3" x14ac:dyDescent="0.25">
      <c r="A2398" s="385"/>
      <c r="B2398" s="161"/>
      <c r="C2398" s="161"/>
    </row>
    <row r="2399" spans="1:3" x14ac:dyDescent="0.25">
      <c r="A2399" s="385"/>
      <c r="B2399" s="161"/>
      <c r="C2399" s="161"/>
    </row>
    <row r="2400" spans="1:3" x14ac:dyDescent="0.25">
      <c r="A2400" s="385"/>
      <c r="B2400" s="161"/>
      <c r="C2400" s="161"/>
    </row>
    <row r="2401" spans="1:3" x14ac:dyDescent="0.25">
      <c r="A2401" s="385"/>
      <c r="B2401" s="161"/>
      <c r="C2401" s="161"/>
    </row>
    <row r="2402" spans="1:3" x14ac:dyDescent="0.25">
      <c r="A2402" s="385"/>
      <c r="B2402" s="161"/>
      <c r="C2402" s="161"/>
    </row>
    <row r="2403" spans="1:3" x14ac:dyDescent="0.25">
      <c r="A2403" s="385"/>
      <c r="B2403" s="161"/>
      <c r="C2403" s="161"/>
    </row>
    <row r="2404" spans="1:3" x14ac:dyDescent="0.25">
      <c r="A2404" s="385"/>
      <c r="B2404" s="161"/>
      <c r="C2404" s="161"/>
    </row>
    <row r="2405" spans="1:3" x14ac:dyDescent="0.25">
      <c r="A2405" s="385"/>
      <c r="B2405" s="161"/>
      <c r="C2405" s="161"/>
    </row>
    <row r="2406" spans="1:3" x14ac:dyDescent="0.25">
      <c r="A2406" s="385"/>
      <c r="B2406" s="161"/>
      <c r="C2406" s="161"/>
    </row>
    <row r="2407" spans="1:3" x14ac:dyDescent="0.25">
      <c r="A2407" s="385"/>
      <c r="B2407" s="161"/>
      <c r="C2407" s="161"/>
    </row>
    <row r="2408" spans="1:3" x14ac:dyDescent="0.25">
      <c r="A2408" s="385"/>
      <c r="B2408" s="161"/>
      <c r="C2408" s="161"/>
    </row>
    <row r="2409" spans="1:3" x14ac:dyDescent="0.25">
      <c r="A2409" s="385"/>
      <c r="B2409" s="161"/>
      <c r="C2409" s="161"/>
    </row>
    <row r="2410" spans="1:3" x14ac:dyDescent="0.25">
      <c r="A2410" s="385"/>
      <c r="B2410" s="161"/>
      <c r="C2410" s="161"/>
    </row>
    <row r="2411" spans="1:3" x14ac:dyDescent="0.25">
      <c r="A2411" s="385"/>
      <c r="B2411" s="161"/>
      <c r="C2411" s="161"/>
    </row>
    <row r="2412" spans="1:3" x14ac:dyDescent="0.25">
      <c r="A2412" s="385"/>
      <c r="B2412" s="161"/>
      <c r="C2412" s="161"/>
    </row>
    <row r="2413" spans="1:3" x14ac:dyDescent="0.25">
      <c r="A2413" s="385"/>
      <c r="B2413" s="161"/>
      <c r="C2413" s="161"/>
    </row>
    <row r="2414" spans="1:3" x14ac:dyDescent="0.25">
      <c r="A2414" s="385"/>
      <c r="B2414" s="161"/>
      <c r="C2414" s="161"/>
    </row>
    <row r="2415" spans="1:3" x14ac:dyDescent="0.25">
      <c r="A2415" s="385"/>
      <c r="B2415" s="161"/>
      <c r="C2415" s="161"/>
    </row>
    <row r="2416" spans="1:3" x14ac:dyDescent="0.25">
      <c r="A2416" s="385"/>
      <c r="B2416" s="161"/>
      <c r="C2416" s="161"/>
    </row>
    <row r="2417" spans="1:3" x14ac:dyDescent="0.25">
      <c r="A2417" s="385"/>
      <c r="B2417" s="161"/>
      <c r="C2417" s="161"/>
    </row>
    <row r="2418" spans="1:3" x14ac:dyDescent="0.25">
      <c r="A2418" s="385"/>
      <c r="B2418" s="161"/>
      <c r="C2418" s="161"/>
    </row>
    <row r="2419" spans="1:3" x14ac:dyDescent="0.25">
      <c r="A2419" s="385"/>
      <c r="B2419" s="161"/>
      <c r="C2419" s="161"/>
    </row>
    <row r="2420" spans="1:3" x14ac:dyDescent="0.25">
      <c r="A2420" s="385"/>
      <c r="B2420" s="161"/>
      <c r="C2420" s="161"/>
    </row>
    <row r="2421" spans="1:3" x14ac:dyDescent="0.25">
      <c r="A2421" s="385"/>
      <c r="B2421" s="161"/>
      <c r="C2421" s="161"/>
    </row>
    <row r="2422" spans="1:3" x14ac:dyDescent="0.25">
      <c r="A2422" s="385"/>
      <c r="B2422" s="161"/>
      <c r="C2422" s="161"/>
    </row>
    <row r="2423" spans="1:3" x14ac:dyDescent="0.25">
      <c r="A2423" s="385"/>
      <c r="B2423" s="161"/>
      <c r="C2423" s="161"/>
    </row>
    <row r="2424" spans="1:3" x14ac:dyDescent="0.25">
      <c r="A2424" s="385"/>
      <c r="B2424" s="161"/>
      <c r="C2424" s="161"/>
    </row>
    <row r="2425" spans="1:3" x14ac:dyDescent="0.25">
      <c r="A2425" s="385"/>
      <c r="B2425" s="161"/>
      <c r="C2425" s="161"/>
    </row>
    <row r="2426" spans="1:3" x14ac:dyDescent="0.25">
      <c r="A2426" s="385"/>
      <c r="B2426" s="161"/>
      <c r="C2426" s="161"/>
    </row>
    <row r="2427" spans="1:3" x14ac:dyDescent="0.25">
      <c r="A2427" s="385"/>
      <c r="B2427" s="161"/>
      <c r="C2427" s="161"/>
    </row>
    <row r="2428" spans="1:3" x14ac:dyDescent="0.25">
      <c r="A2428" s="385"/>
      <c r="B2428" s="161"/>
      <c r="C2428" s="161"/>
    </row>
    <row r="2429" spans="1:3" x14ac:dyDescent="0.25">
      <c r="A2429" s="385"/>
      <c r="B2429" s="161"/>
      <c r="C2429" s="161"/>
    </row>
    <row r="2430" spans="1:3" x14ac:dyDescent="0.25">
      <c r="A2430" s="385"/>
      <c r="B2430" s="161"/>
      <c r="C2430" s="161"/>
    </row>
    <row r="2431" spans="1:3" x14ac:dyDescent="0.25">
      <c r="A2431" s="385"/>
      <c r="B2431" s="161"/>
      <c r="C2431" s="161"/>
    </row>
    <row r="2432" spans="1:3" x14ac:dyDescent="0.25">
      <c r="A2432" s="385"/>
      <c r="B2432" s="161"/>
      <c r="C2432" s="161"/>
    </row>
    <row r="2433" spans="1:3" x14ac:dyDescent="0.25">
      <c r="A2433" s="385"/>
      <c r="B2433" s="161"/>
      <c r="C2433" s="161"/>
    </row>
    <row r="2434" spans="1:3" x14ac:dyDescent="0.25">
      <c r="A2434" s="385"/>
      <c r="B2434" s="161"/>
      <c r="C2434" s="161"/>
    </row>
    <row r="2435" spans="1:3" x14ac:dyDescent="0.25">
      <c r="A2435" s="385"/>
      <c r="B2435" s="161"/>
      <c r="C2435" s="161"/>
    </row>
    <row r="2436" spans="1:3" x14ac:dyDescent="0.25">
      <c r="A2436" s="385"/>
      <c r="B2436" s="161"/>
      <c r="C2436" s="161"/>
    </row>
    <row r="2437" spans="1:3" x14ac:dyDescent="0.25">
      <c r="A2437" s="385"/>
      <c r="B2437" s="161"/>
      <c r="C2437" s="161"/>
    </row>
    <row r="2438" spans="1:3" x14ac:dyDescent="0.25">
      <c r="A2438" s="385"/>
      <c r="B2438" s="161"/>
      <c r="C2438" s="161"/>
    </row>
    <row r="2439" spans="1:3" x14ac:dyDescent="0.25">
      <c r="A2439" s="385"/>
      <c r="B2439" s="161"/>
      <c r="C2439" s="161"/>
    </row>
    <row r="2440" spans="1:3" x14ac:dyDescent="0.25">
      <c r="A2440" s="385"/>
      <c r="B2440" s="161"/>
      <c r="C2440" s="161"/>
    </row>
    <row r="2441" spans="1:3" x14ac:dyDescent="0.25">
      <c r="A2441" s="385"/>
      <c r="B2441" s="161"/>
      <c r="C2441" s="161"/>
    </row>
    <row r="2442" spans="1:3" x14ac:dyDescent="0.25">
      <c r="A2442" s="385"/>
      <c r="B2442" s="161"/>
      <c r="C2442" s="161"/>
    </row>
    <row r="2443" spans="1:3" x14ac:dyDescent="0.25">
      <c r="A2443" s="385"/>
      <c r="B2443" s="161"/>
      <c r="C2443" s="161"/>
    </row>
    <row r="2444" spans="1:3" x14ac:dyDescent="0.25">
      <c r="A2444" s="385"/>
      <c r="B2444" s="161"/>
      <c r="C2444" s="161"/>
    </row>
    <row r="2445" spans="1:3" x14ac:dyDescent="0.25">
      <c r="A2445" s="385"/>
      <c r="B2445" s="161"/>
      <c r="C2445" s="161"/>
    </row>
    <row r="2446" spans="1:3" x14ac:dyDescent="0.25">
      <c r="A2446" s="385"/>
      <c r="B2446" s="161"/>
      <c r="C2446" s="161"/>
    </row>
    <row r="2447" spans="1:3" x14ac:dyDescent="0.25">
      <c r="A2447" s="385"/>
      <c r="B2447" s="161"/>
      <c r="C2447" s="161"/>
    </row>
    <row r="2448" spans="1:3" x14ac:dyDescent="0.25">
      <c r="A2448" s="385"/>
      <c r="B2448" s="161"/>
      <c r="C2448" s="161"/>
    </row>
    <row r="2449" spans="1:3" x14ac:dyDescent="0.25">
      <c r="A2449" s="385"/>
      <c r="B2449" s="161"/>
      <c r="C2449" s="161"/>
    </row>
    <row r="2450" spans="1:3" x14ac:dyDescent="0.25">
      <c r="A2450" s="385"/>
      <c r="B2450" s="161"/>
      <c r="C2450" s="161"/>
    </row>
    <row r="2451" spans="1:3" x14ac:dyDescent="0.25">
      <c r="A2451" s="385"/>
      <c r="B2451" s="161"/>
      <c r="C2451" s="161"/>
    </row>
    <row r="2452" spans="1:3" x14ac:dyDescent="0.25">
      <c r="A2452" s="385"/>
      <c r="B2452" s="161"/>
      <c r="C2452" s="161"/>
    </row>
    <row r="2453" spans="1:3" x14ac:dyDescent="0.25">
      <c r="A2453" s="385"/>
      <c r="B2453" s="161"/>
      <c r="C2453" s="161"/>
    </row>
    <row r="2454" spans="1:3" x14ac:dyDescent="0.25">
      <c r="A2454" s="385"/>
      <c r="B2454" s="161"/>
      <c r="C2454" s="161"/>
    </row>
    <row r="2455" spans="1:3" x14ac:dyDescent="0.25">
      <c r="A2455" s="385"/>
      <c r="B2455" s="161"/>
      <c r="C2455" s="161"/>
    </row>
    <row r="2456" spans="1:3" x14ac:dyDescent="0.25">
      <c r="A2456" s="385"/>
      <c r="B2456" s="161"/>
      <c r="C2456" s="161"/>
    </row>
    <row r="2457" spans="1:3" x14ac:dyDescent="0.25">
      <c r="A2457" s="385"/>
      <c r="B2457" s="161"/>
      <c r="C2457" s="161"/>
    </row>
    <row r="2458" spans="1:3" x14ac:dyDescent="0.25">
      <c r="A2458" s="385"/>
      <c r="B2458" s="161"/>
      <c r="C2458" s="161"/>
    </row>
    <row r="2459" spans="1:3" x14ac:dyDescent="0.25">
      <c r="A2459" s="385"/>
      <c r="B2459" s="161"/>
      <c r="C2459" s="161"/>
    </row>
    <row r="2460" spans="1:3" x14ac:dyDescent="0.25">
      <c r="A2460" s="385"/>
      <c r="B2460" s="161"/>
      <c r="C2460" s="161"/>
    </row>
    <row r="2461" spans="1:3" x14ac:dyDescent="0.25">
      <c r="A2461" s="385"/>
      <c r="B2461" s="161"/>
      <c r="C2461" s="161"/>
    </row>
    <row r="2462" spans="1:3" x14ac:dyDescent="0.25">
      <c r="A2462" s="385"/>
      <c r="B2462" s="161"/>
      <c r="C2462" s="161"/>
    </row>
    <row r="2463" spans="1:3" x14ac:dyDescent="0.25">
      <c r="A2463" s="385"/>
      <c r="B2463" s="161"/>
      <c r="C2463" s="161"/>
    </row>
    <row r="2464" spans="1:3" x14ac:dyDescent="0.25">
      <c r="A2464" s="385"/>
      <c r="B2464" s="161"/>
      <c r="C2464" s="161"/>
    </row>
    <row r="2465" spans="1:3" x14ac:dyDescent="0.25">
      <c r="A2465" s="385"/>
      <c r="B2465" s="161"/>
      <c r="C2465" s="161"/>
    </row>
    <row r="2466" spans="1:3" x14ac:dyDescent="0.25">
      <c r="A2466" s="385"/>
      <c r="B2466" s="161"/>
      <c r="C2466" s="161"/>
    </row>
    <row r="2467" spans="1:3" x14ac:dyDescent="0.25">
      <c r="A2467" s="385"/>
      <c r="B2467" s="161"/>
      <c r="C2467" s="161"/>
    </row>
    <row r="2468" spans="1:3" x14ac:dyDescent="0.25">
      <c r="A2468" s="385"/>
      <c r="B2468" s="161"/>
      <c r="C2468" s="161"/>
    </row>
    <row r="2469" spans="1:3" x14ac:dyDescent="0.25">
      <c r="A2469" s="385"/>
      <c r="B2469" s="161"/>
      <c r="C2469" s="161"/>
    </row>
    <row r="2470" spans="1:3" x14ac:dyDescent="0.25">
      <c r="A2470" s="385"/>
      <c r="B2470" s="161"/>
      <c r="C2470" s="161"/>
    </row>
    <row r="2471" spans="1:3" x14ac:dyDescent="0.25">
      <c r="A2471" s="385"/>
      <c r="B2471" s="161"/>
      <c r="C2471" s="161"/>
    </row>
    <row r="2472" spans="1:3" x14ac:dyDescent="0.25">
      <c r="A2472" s="385"/>
      <c r="B2472" s="161"/>
      <c r="C2472" s="161"/>
    </row>
    <row r="2473" spans="1:3" x14ac:dyDescent="0.25">
      <c r="A2473" s="385"/>
      <c r="B2473" s="161"/>
      <c r="C2473" s="161"/>
    </row>
    <row r="2474" spans="1:3" x14ac:dyDescent="0.25">
      <c r="A2474" s="385"/>
      <c r="B2474" s="161"/>
      <c r="C2474" s="161"/>
    </row>
    <row r="2475" spans="1:3" x14ac:dyDescent="0.25">
      <c r="A2475" s="385"/>
      <c r="B2475" s="161"/>
      <c r="C2475" s="161"/>
    </row>
    <row r="2476" spans="1:3" x14ac:dyDescent="0.25">
      <c r="A2476" s="385"/>
      <c r="B2476" s="161"/>
      <c r="C2476" s="161"/>
    </row>
    <row r="2477" spans="1:3" x14ac:dyDescent="0.25">
      <c r="A2477" s="385"/>
      <c r="B2477" s="161"/>
      <c r="C2477" s="161"/>
    </row>
    <row r="2478" spans="1:3" x14ac:dyDescent="0.25">
      <c r="A2478" s="385"/>
      <c r="B2478" s="161"/>
      <c r="C2478" s="161"/>
    </row>
    <row r="2479" spans="1:3" x14ac:dyDescent="0.25">
      <c r="A2479" s="385"/>
      <c r="B2479" s="161"/>
      <c r="C2479" s="161"/>
    </row>
    <row r="2480" spans="1:3" x14ac:dyDescent="0.25">
      <c r="A2480" s="385"/>
      <c r="B2480" s="161"/>
      <c r="C2480" s="161"/>
    </row>
    <row r="2481" spans="1:3" x14ac:dyDescent="0.25">
      <c r="A2481" s="385"/>
      <c r="B2481" s="161"/>
      <c r="C2481" s="161"/>
    </row>
    <row r="2482" spans="1:3" x14ac:dyDescent="0.25">
      <c r="A2482" s="385"/>
      <c r="B2482" s="161"/>
      <c r="C2482" s="161"/>
    </row>
    <row r="2483" spans="1:3" x14ac:dyDescent="0.25">
      <c r="A2483" s="385"/>
      <c r="B2483" s="161"/>
      <c r="C2483" s="161"/>
    </row>
    <row r="2484" spans="1:3" x14ac:dyDescent="0.25">
      <c r="A2484" s="385"/>
      <c r="B2484" s="161"/>
      <c r="C2484" s="161"/>
    </row>
    <row r="2485" spans="1:3" x14ac:dyDescent="0.25">
      <c r="A2485" s="385"/>
      <c r="B2485" s="161"/>
      <c r="C2485" s="161"/>
    </row>
    <row r="2486" spans="1:3" x14ac:dyDescent="0.25">
      <c r="A2486" s="385"/>
      <c r="B2486" s="161"/>
      <c r="C2486" s="161"/>
    </row>
    <row r="2487" spans="1:3" x14ac:dyDescent="0.25">
      <c r="A2487" s="385"/>
      <c r="B2487" s="161"/>
      <c r="C2487" s="161"/>
    </row>
    <row r="2488" spans="1:3" x14ac:dyDescent="0.25">
      <c r="A2488" s="385"/>
      <c r="B2488" s="161"/>
      <c r="C2488" s="161"/>
    </row>
    <row r="2489" spans="1:3" x14ac:dyDescent="0.25">
      <c r="A2489" s="385"/>
      <c r="B2489" s="161"/>
      <c r="C2489" s="161"/>
    </row>
    <row r="2490" spans="1:3" x14ac:dyDescent="0.25">
      <c r="A2490" s="385"/>
      <c r="B2490" s="161"/>
      <c r="C2490" s="161"/>
    </row>
    <row r="2491" spans="1:3" x14ac:dyDescent="0.25">
      <c r="A2491" s="385"/>
      <c r="B2491" s="161"/>
      <c r="C2491" s="161"/>
    </row>
    <row r="2492" spans="1:3" x14ac:dyDescent="0.25">
      <c r="A2492" s="385"/>
      <c r="B2492" s="161"/>
      <c r="C2492" s="161"/>
    </row>
    <row r="2493" spans="1:3" x14ac:dyDescent="0.25">
      <c r="A2493" s="385"/>
      <c r="B2493" s="161"/>
      <c r="C2493" s="161"/>
    </row>
    <row r="2494" spans="1:3" x14ac:dyDescent="0.25">
      <c r="A2494" s="385"/>
      <c r="B2494" s="161"/>
      <c r="C2494" s="161"/>
    </row>
    <row r="2495" spans="1:3" x14ac:dyDescent="0.25">
      <c r="A2495" s="385"/>
      <c r="B2495" s="161"/>
      <c r="C2495" s="161"/>
    </row>
    <row r="2496" spans="1:3" x14ac:dyDescent="0.25">
      <c r="A2496" s="385"/>
      <c r="B2496" s="161"/>
      <c r="C2496" s="161"/>
    </row>
    <row r="2497" spans="1:3" x14ac:dyDescent="0.25">
      <c r="A2497" s="385"/>
      <c r="B2497" s="161"/>
      <c r="C2497" s="161"/>
    </row>
    <row r="2498" spans="1:3" x14ac:dyDescent="0.25">
      <c r="A2498" s="385"/>
      <c r="B2498" s="161"/>
      <c r="C2498" s="161"/>
    </row>
    <row r="2499" spans="1:3" x14ac:dyDescent="0.25">
      <c r="A2499" s="385"/>
      <c r="B2499" s="161"/>
      <c r="C2499" s="161"/>
    </row>
    <row r="2500" spans="1:3" x14ac:dyDescent="0.25">
      <c r="A2500" s="385"/>
      <c r="B2500" s="161"/>
      <c r="C2500" s="161"/>
    </row>
    <row r="2501" spans="1:3" x14ac:dyDescent="0.25">
      <c r="A2501" s="385"/>
      <c r="B2501" s="161"/>
      <c r="C2501" s="161"/>
    </row>
    <row r="2502" spans="1:3" x14ac:dyDescent="0.25">
      <c r="A2502" s="385"/>
      <c r="B2502" s="161"/>
      <c r="C2502" s="161"/>
    </row>
    <row r="2503" spans="1:3" x14ac:dyDescent="0.25">
      <c r="A2503" s="385"/>
      <c r="B2503" s="161"/>
      <c r="C2503" s="161"/>
    </row>
    <row r="2504" spans="1:3" x14ac:dyDescent="0.25">
      <c r="A2504" s="385"/>
      <c r="B2504" s="161"/>
      <c r="C2504" s="161"/>
    </row>
    <row r="2505" spans="1:3" x14ac:dyDescent="0.25">
      <c r="A2505" s="385"/>
      <c r="B2505" s="161"/>
      <c r="C2505" s="161"/>
    </row>
    <row r="2506" spans="1:3" x14ac:dyDescent="0.25">
      <c r="A2506" s="385"/>
      <c r="B2506" s="161"/>
      <c r="C2506" s="161"/>
    </row>
    <row r="2507" spans="1:3" x14ac:dyDescent="0.25">
      <c r="A2507" s="385"/>
      <c r="B2507" s="161"/>
      <c r="C2507" s="161"/>
    </row>
    <row r="2508" spans="1:3" x14ac:dyDescent="0.25">
      <c r="A2508" s="385"/>
      <c r="B2508" s="161"/>
      <c r="C2508" s="161"/>
    </row>
    <row r="2509" spans="1:3" x14ac:dyDescent="0.25">
      <c r="A2509" s="385"/>
      <c r="B2509" s="161"/>
      <c r="C2509" s="161"/>
    </row>
    <row r="2510" spans="1:3" x14ac:dyDescent="0.25">
      <c r="A2510" s="385"/>
      <c r="B2510" s="161"/>
      <c r="C2510" s="161"/>
    </row>
    <row r="2511" spans="1:3" x14ac:dyDescent="0.25">
      <c r="A2511" s="385"/>
      <c r="B2511" s="161"/>
      <c r="C2511" s="161"/>
    </row>
    <row r="2512" spans="1:3" x14ac:dyDescent="0.25">
      <c r="A2512" s="385"/>
      <c r="B2512" s="161"/>
      <c r="C2512" s="161"/>
    </row>
    <row r="2513" spans="1:3" x14ac:dyDescent="0.25">
      <c r="A2513" s="385"/>
      <c r="B2513" s="161"/>
      <c r="C2513" s="161"/>
    </row>
    <row r="2514" spans="1:3" x14ac:dyDescent="0.25">
      <c r="A2514" s="385"/>
      <c r="B2514" s="161"/>
      <c r="C2514" s="161"/>
    </row>
    <row r="2515" spans="1:3" x14ac:dyDescent="0.25">
      <c r="A2515" s="385"/>
      <c r="B2515" s="161"/>
      <c r="C2515" s="161"/>
    </row>
    <row r="2516" spans="1:3" x14ac:dyDescent="0.25">
      <c r="A2516" s="385"/>
      <c r="B2516" s="161"/>
      <c r="C2516" s="161"/>
    </row>
    <row r="2517" spans="1:3" x14ac:dyDescent="0.25">
      <c r="A2517" s="385"/>
      <c r="B2517" s="161"/>
      <c r="C2517" s="161"/>
    </row>
    <row r="2518" spans="1:3" x14ac:dyDescent="0.25">
      <c r="A2518" s="385"/>
      <c r="B2518" s="161"/>
      <c r="C2518" s="161"/>
    </row>
    <row r="2519" spans="1:3" x14ac:dyDescent="0.25">
      <c r="A2519" s="385"/>
      <c r="B2519" s="161"/>
      <c r="C2519" s="161"/>
    </row>
    <row r="2520" spans="1:3" x14ac:dyDescent="0.25">
      <c r="A2520" s="385"/>
      <c r="B2520" s="161"/>
      <c r="C2520" s="161"/>
    </row>
    <row r="2521" spans="1:3" x14ac:dyDescent="0.25">
      <c r="A2521" s="385"/>
      <c r="B2521" s="161"/>
      <c r="C2521" s="161"/>
    </row>
    <row r="2522" spans="1:3" x14ac:dyDescent="0.25">
      <c r="A2522" s="385"/>
      <c r="B2522" s="161"/>
      <c r="C2522" s="161"/>
    </row>
    <row r="2523" spans="1:3" x14ac:dyDescent="0.25">
      <c r="A2523" s="385"/>
      <c r="B2523" s="161"/>
      <c r="C2523" s="161"/>
    </row>
    <row r="2524" spans="1:3" x14ac:dyDescent="0.25">
      <c r="A2524" s="385"/>
      <c r="B2524" s="161"/>
      <c r="C2524" s="161"/>
    </row>
    <row r="2525" spans="1:3" x14ac:dyDescent="0.25">
      <c r="A2525" s="385"/>
      <c r="B2525" s="161"/>
      <c r="C2525" s="161"/>
    </row>
    <row r="2526" spans="1:3" x14ac:dyDescent="0.25">
      <c r="A2526" s="385"/>
      <c r="B2526" s="161"/>
      <c r="C2526" s="161"/>
    </row>
    <row r="2527" spans="1:3" x14ac:dyDescent="0.25">
      <c r="A2527" s="385"/>
      <c r="B2527" s="161"/>
      <c r="C2527" s="161"/>
    </row>
    <row r="2528" spans="1:3" x14ac:dyDescent="0.25">
      <c r="A2528" s="385"/>
      <c r="B2528" s="161"/>
      <c r="C2528" s="161"/>
    </row>
    <row r="2529" spans="1:3" x14ac:dyDescent="0.25">
      <c r="A2529" s="385"/>
      <c r="B2529" s="161"/>
      <c r="C2529" s="161"/>
    </row>
    <row r="2530" spans="1:3" x14ac:dyDescent="0.25">
      <c r="A2530" s="385"/>
      <c r="B2530" s="161"/>
      <c r="C2530" s="161"/>
    </row>
    <row r="2531" spans="1:3" x14ac:dyDescent="0.25">
      <c r="A2531" s="385"/>
      <c r="B2531" s="161"/>
      <c r="C2531" s="161"/>
    </row>
    <row r="2532" spans="1:3" x14ac:dyDescent="0.25">
      <c r="A2532" s="385"/>
      <c r="B2532" s="161"/>
      <c r="C2532" s="161"/>
    </row>
    <row r="2533" spans="1:3" x14ac:dyDescent="0.25">
      <c r="A2533" s="385"/>
      <c r="B2533" s="161"/>
      <c r="C2533" s="161"/>
    </row>
    <row r="2534" spans="1:3" x14ac:dyDescent="0.25">
      <c r="A2534" s="385"/>
      <c r="B2534" s="161"/>
      <c r="C2534" s="161"/>
    </row>
    <row r="2535" spans="1:3" x14ac:dyDescent="0.25">
      <c r="A2535" s="385"/>
      <c r="B2535" s="161"/>
      <c r="C2535" s="161"/>
    </row>
    <row r="2536" spans="1:3" x14ac:dyDescent="0.25">
      <c r="A2536" s="385"/>
      <c r="B2536" s="161"/>
      <c r="C2536" s="161"/>
    </row>
    <row r="2537" spans="1:3" x14ac:dyDescent="0.25">
      <c r="A2537" s="385"/>
      <c r="B2537" s="161"/>
      <c r="C2537" s="161"/>
    </row>
    <row r="2538" spans="1:3" x14ac:dyDescent="0.25">
      <c r="A2538" s="385"/>
      <c r="B2538" s="161"/>
      <c r="C2538" s="161"/>
    </row>
    <row r="2539" spans="1:3" x14ac:dyDescent="0.25">
      <c r="A2539" s="385"/>
      <c r="B2539" s="161"/>
      <c r="C2539" s="161"/>
    </row>
    <row r="2540" spans="1:3" x14ac:dyDescent="0.25">
      <c r="A2540" s="385"/>
      <c r="B2540" s="161"/>
      <c r="C2540" s="161"/>
    </row>
    <row r="2541" spans="1:3" x14ac:dyDescent="0.25">
      <c r="A2541" s="385"/>
      <c r="B2541" s="161"/>
      <c r="C2541" s="161"/>
    </row>
    <row r="2542" spans="1:3" x14ac:dyDescent="0.25">
      <c r="A2542" s="385"/>
      <c r="B2542" s="161"/>
      <c r="C2542" s="161"/>
    </row>
    <row r="2543" spans="1:3" x14ac:dyDescent="0.25">
      <c r="A2543" s="385"/>
      <c r="B2543" s="161"/>
      <c r="C2543" s="161"/>
    </row>
    <row r="2544" spans="1:3" x14ac:dyDescent="0.25">
      <c r="A2544" s="385"/>
      <c r="B2544" s="161"/>
      <c r="C2544" s="161"/>
    </row>
    <row r="2545" spans="1:3" x14ac:dyDescent="0.25">
      <c r="A2545" s="385"/>
      <c r="B2545" s="161"/>
      <c r="C2545" s="161"/>
    </row>
    <row r="2546" spans="1:3" x14ac:dyDescent="0.25">
      <c r="A2546" s="385"/>
      <c r="B2546" s="161"/>
      <c r="C2546" s="161"/>
    </row>
    <row r="2547" spans="1:3" x14ac:dyDescent="0.25">
      <c r="A2547" s="385"/>
      <c r="B2547" s="161"/>
      <c r="C2547" s="161"/>
    </row>
    <row r="2548" spans="1:3" x14ac:dyDescent="0.25">
      <c r="A2548" s="385"/>
      <c r="B2548" s="161"/>
      <c r="C2548" s="161"/>
    </row>
    <row r="2549" spans="1:3" x14ac:dyDescent="0.25">
      <c r="A2549" s="385"/>
      <c r="B2549" s="161"/>
      <c r="C2549" s="161"/>
    </row>
    <row r="2550" spans="1:3" x14ac:dyDescent="0.25">
      <c r="A2550" s="385"/>
      <c r="B2550" s="161"/>
      <c r="C2550" s="161"/>
    </row>
    <row r="2551" spans="1:3" x14ac:dyDescent="0.25">
      <c r="A2551" s="385"/>
      <c r="B2551" s="161"/>
      <c r="C2551" s="161"/>
    </row>
    <row r="2552" spans="1:3" x14ac:dyDescent="0.25">
      <c r="A2552" s="385"/>
      <c r="B2552" s="161"/>
      <c r="C2552" s="161"/>
    </row>
    <row r="2553" spans="1:3" x14ac:dyDescent="0.25">
      <c r="A2553" s="385"/>
      <c r="B2553" s="161"/>
      <c r="C2553" s="161"/>
    </row>
    <row r="2554" spans="1:3" x14ac:dyDescent="0.25">
      <c r="A2554" s="385"/>
      <c r="B2554" s="161"/>
      <c r="C2554" s="161"/>
    </row>
    <row r="2555" spans="1:3" x14ac:dyDescent="0.25">
      <c r="A2555" s="385"/>
      <c r="B2555" s="161"/>
      <c r="C2555" s="161"/>
    </row>
    <row r="2556" spans="1:3" x14ac:dyDescent="0.25">
      <c r="A2556" s="385"/>
      <c r="B2556" s="161"/>
      <c r="C2556" s="161"/>
    </row>
    <row r="2557" spans="1:3" x14ac:dyDescent="0.25">
      <c r="A2557" s="385"/>
      <c r="B2557" s="161"/>
      <c r="C2557" s="161"/>
    </row>
    <row r="2558" spans="1:3" x14ac:dyDescent="0.25">
      <c r="A2558" s="385"/>
      <c r="B2558" s="161"/>
      <c r="C2558" s="161"/>
    </row>
    <row r="2559" spans="1:3" x14ac:dyDescent="0.25">
      <c r="A2559" s="385"/>
      <c r="B2559" s="161"/>
      <c r="C2559" s="161"/>
    </row>
    <row r="2560" spans="1:3" x14ac:dyDescent="0.25">
      <c r="A2560" s="385"/>
      <c r="B2560" s="161"/>
      <c r="C2560" s="161"/>
    </row>
    <row r="2561" spans="1:3" x14ac:dyDescent="0.25">
      <c r="A2561" s="385"/>
      <c r="B2561" s="161"/>
      <c r="C2561" s="161"/>
    </row>
    <row r="2562" spans="1:3" x14ac:dyDescent="0.25">
      <c r="A2562" s="385"/>
      <c r="B2562" s="161"/>
      <c r="C2562" s="161"/>
    </row>
    <row r="2563" spans="1:3" x14ac:dyDescent="0.25">
      <c r="A2563" s="385"/>
      <c r="B2563" s="161"/>
      <c r="C2563" s="161"/>
    </row>
    <row r="2564" spans="1:3" x14ac:dyDescent="0.25">
      <c r="A2564" s="385"/>
      <c r="B2564" s="161"/>
      <c r="C2564" s="161"/>
    </row>
    <row r="2565" spans="1:3" x14ac:dyDescent="0.25">
      <c r="A2565" s="385"/>
      <c r="B2565" s="161"/>
      <c r="C2565" s="161"/>
    </row>
    <row r="2566" spans="1:3" x14ac:dyDescent="0.25">
      <c r="A2566" s="385"/>
      <c r="B2566" s="161"/>
      <c r="C2566" s="161"/>
    </row>
    <row r="2567" spans="1:3" x14ac:dyDescent="0.25">
      <c r="A2567" s="385"/>
      <c r="B2567" s="161"/>
      <c r="C2567" s="161"/>
    </row>
    <row r="2568" spans="1:3" x14ac:dyDescent="0.25">
      <c r="A2568" s="385"/>
      <c r="B2568" s="161"/>
      <c r="C2568" s="161"/>
    </row>
    <row r="2569" spans="1:3" x14ac:dyDescent="0.25">
      <c r="A2569" s="385"/>
      <c r="B2569" s="161"/>
      <c r="C2569" s="161"/>
    </row>
    <row r="2570" spans="1:3" x14ac:dyDescent="0.25">
      <c r="A2570" s="385"/>
      <c r="B2570" s="161"/>
      <c r="C2570" s="161"/>
    </row>
    <row r="2571" spans="1:3" x14ac:dyDescent="0.25">
      <c r="A2571" s="385"/>
      <c r="B2571" s="161"/>
      <c r="C2571" s="161"/>
    </row>
    <row r="2572" spans="1:3" x14ac:dyDescent="0.25">
      <c r="A2572" s="385"/>
      <c r="B2572" s="161"/>
      <c r="C2572" s="161"/>
    </row>
    <row r="2573" spans="1:3" x14ac:dyDescent="0.25">
      <c r="A2573" s="385"/>
      <c r="B2573" s="161"/>
      <c r="C2573" s="161"/>
    </row>
    <row r="2574" spans="1:3" x14ac:dyDescent="0.25">
      <c r="A2574" s="385"/>
      <c r="B2574" s="161"/>
      <c r="C2574" s="161"/>
    </row>
    <row r="2575" spans="1:3" x14ac:dyDescent="0.25">
      <c r="A2575" s="385"/>
      <c r="B2575" s="161"/>
      <c r="C2575" s="161"/>
    </row>
    <row r="2576" spans="1:3" x14ac:dyDescent="0.25">
      <c r="A2576" s="385"/>
      <c r="B2576" s="161"/>
      <c r="C2576" s="161"/>
    </row>
    <row r="2577" spans="1:3" x14ac:dyDescent="0.25">
      <c r="A2577" s="385"/>
      <c r="B2577" s="161"/>
      <c r="C2577" s="161"/>
    </row>
    <row r="2578" spans="1:3" x14ac:dyDescent="0.25">
      <c r="A2578" s="385"/>
      <c r="B2578" s="161"/>
      <c r="C2578" s="161"/>
    </row>
    <row r="2579" spans="1:3" x14ac:dyDescent="0.25">
      <c r="A2579" s="385"/>
      <c r="B2579" s="161"/>
      <c r="C2579" s="161"/>
    </row>
    <row r="2580" spans="1:3" x14ac:dyDescent="0.25">
      <c r="A2580" s="385"/>
      <c r="B2580" s="161"/>
      <c r="C2580" s="161"/>
    </row>
    <row r="2581" spans="1:3" x14ac:dyDescent="0.25">
      <c r="A2581" s="385"/>
      <c r="B2581" s="161"/>
      <c r="C2581" s="161"/>
    </row>
    <row r="2582" spans="1:3" x14ac:dyDescent="0.25">
      <c r="A2582" s="385"/>
      <c r="B2582" s="161"/>
      <c r="C2582" s="161"/>
    </row>
    <row r="2583" spans="1:3" x14ac:dyDescent="0.25">
      <c r="A2583" s="385"/>
      <c r="B2583" s="161"/>
      <c r="C2583" s="161"/>
    </row>
    <row r="2584" spans="1:3" x14ac:dyDescent="0.25">
      <c r="A2584" s="385"/>
      <c r="B2584" s="161"/>
      <c r="C2584" s="161"/>
    </row>
    <row r="2585" spans="1:3" x14ac:dyDescent="0.25">
      <c r="A2585" s="385"/>
      <c r="B2585" s="161"/>
      <c r="C2585" s="161"/>
    </row>
    <row r="2586" spans="1:3" x14ac:dyDescent="0.25">
      <c r="A2586" s="385"/>
      <c r="B2586" s="161"/>
      <c r="C2586" s="161"/>
    </row>
    <row r="2587" spans="1:3" x14ac:dyDescent="0.25">
      <c r="A2587" s="385"/>
      <c r="B2587" s="161"/>
      <c r="C2587" s="161"/>
    </row>
    <row r="2588" spans="1:3" x14ac:dyDescent="0.25">
      <c r="A2588" s="385"/>
      <c r="B2588" s="161"/>
      <c r="C2588" s="161"/>
    </row>
    <row r="2589" spans="1:3" x14ac:dyDescent="0.25">
      <c r="A2589" s="385"/>
      <c r="B2589" s="161"/>
      <c r="C2589" s="161"/>
    </row>
    <row r="2590" spans="1:3" x14ac:dyDescent="0.25">
      <c r="A2590" s="385"/>
      <c r="B2590" s="161"/>
      <c r="C2590" s="161"/>
    </row>
    <row r="2591" spans="1:3" x14ac:dyDescent="0.25">
      <c r="A2591" s="385"/>
      <c r="B2591" s="161"/>
      <c r="C2591" s="161"/>
    </row>
    <row r="2592" spans="1:3" x14ac:dyDescent="0.25">
      <c r="A2592" s="385"/>
      <c r="B2592" s="161"/>
      <c r="C2592" s="161"/>
    </row>
    <row r="2593" spans="1:3" x14ac:dyDescent="0.25">
      <c r="A2593" s="385"/>
      <c r="B2593" s="161"/>
      <c r="C2593" s="161"/>
    </row>
    <row r="2594" spans="1:3" x14ac:dyDescent="0.25">
      <c r="A2594" s="385"/>
      <c r="B2594" s="161"/>
      <c r="C2594" s="161"/>
    </row>
    <row r="2595" spans="1:3" x14ac:dyDescent="0.25">
      <c r="A2595" s="385"/>
      <c r="B2595" s="161"/>
      <c r="C2595" s="161"/>
    </row>
    <row r="2596" spans="1:3" x14ac:dyDescent="0.25">
      <c r="A2596" s="385"/>
      <c r="B2596" s="161"/>
      <c r="C2596" s="161"/>
    </row>
    <row r="2597" spans="1:3" x14ac:dyDescent="0.25">
      <c r="A2597" s="385"/>
      <c r="B2597" s="161"/>
      <c r="C2597" s="161"/>
    </row>
    <row r="2598" spans="1:3" x14ac:dyDescent="0.25">
      <c r="A2598" s="385"/>
      <c r="B2598" s="161"/>
      <c r="C2598" s="161"/>
    </row>
    <row r="2599" spans="1:3" x14ac:dyDescent="0.25">
      <c r="A2599" s="385"/>
      <c r="B2599" s="161"/>
      <c r="C2599" s="161"/>
    </row>
    <row r="2600" spans="1:3" x14ac:dyDescent="0.25">
      <c r="A2600" s="385"/>
      <c r="B2600" s="161"/>
      <c r="C2600" s="161"/>
    </row>
    <row r="2601" spans="1:3" x14ac:dyDescent="0.25">
      <c r="A2601" s="385"/>
      <c r="B2601" s="161"/>
      <c r="C2601" s="161"/>
    </row>
    <row r="2602" spans="1:3" x14ac:dyDescent="0.25">
      <c r="A2602" s="385"/>
      <c r="B2602" s="161"/>
      <c r="C2602" s="161"/>
    </row>
    <row r="2603" spans="1:3" x14ac:dyDescent="0.25">
      <c r="A2603" s="385"/>
      <c r="B2603" s="161"/>
      <c r="C2603" s="161"/>
    </row>
    <row r="2604" spans="1:3" x14ac:dyDescent="0.25">
      <c r="A2604" s="385"/>
      <c r="B2604" s="161"/>
      <c r="C2604" s="161"/>
    </row>
    <row r="2605" spans="1:3" x14ac:dyDescent="0.25">
      <c r="A2605" s="385"/>
      <c r="B2605" s="161"/>
      <c r="C2605" s="161"/>
    </row>
    <row r="2606" spans="1:3" x14ac:dyDescent="0.25">
      <c r="A2606" s="385"/>
      <c r="B2606" s="161"/>
      <c r="C2606" s="161"/>
    </row>
    <row r="2607" spans="1:3" x14ac:dyDescent="0.25">
      <c r="A2607" s="385"/>
      <c r="B2607" s="161"/>
      <c r="C2607" s="161"/>
    </row>
    <row r="2608" spans="1:3" x14ac:dyDescent="0.25">
      <c r="A2608" s="385"/>
      <c r="B2608" s="161"/>
      <c r="C2608" s="161"/>
    </row>
    <row r="2609" spans="1:3" x14ac:dyDescent="0.25">
      <c r="A2609" s="385"/>
      <c r="B2609" s="161"/>
      <c r="C2609" s="161"/>
    </row>
    <row r="2610" spans="1:3" x14ac:dyDescent="0.25">
      <c r="A2610" s="385"/>
      <c r="B2610" s="161"/>
      <c r="C2610" s="161"/>
    </row>
    <row r="2611" spans="1:3" x14ac:dyDescent="0.25">
      <c r="A2611" s="385"/>
      <c r="B2611" s="161"/>
      <c r="C2611" s="161"/>
    </row>
    <row r="2612" spans="1:3" x14ac:dyDescent="0.25">
      <c r="A2612" s="385"/>
      <c r="B2612" s="161"/>
      <c r="C2612" s="161"/>
    </row>
    <row r="2613" spans="1:3" x14ac:dyDescent="0.25">
      <c r="A2613" s="385"/>
      <c r="B2613" s="161"/>
      <c r="C2613" s="161"/>
    </row>
    <row r="2614" spans="1:3" x14ac:dyDescent="0.25">
      <c r="A2614" s="385"/>
      <c r="B2614" s="161"/>
      <c r="C2614" s="161"/>
    </row>
    <row r="2615" spans="1:3" x14ac:dyDescent="0.25">
      <c r="A2615" s="385"/>
      <c r="B2615" s="161"/>
      <c r="C2615" s="161"/>
    </row>
    <row r="2616" spans="1:3" x14ac:dyDescent="0.25">
      <c r="A2616" s="385"/>
      <c r="B2616" s="161"/>
      <c r="C2616" s="161"/>
    </row>
    <row r="2617" spans="1:3" x14ac:dyDescent="0.25">
      <c r="A2617" s="385"/>
      <c r="B2617" s="161"/>
      <c r="C2617" s="161"/>
    </row>
    <row r="2618" spans="1:3" x14ac:dyDescent="0.25">
      <c r="A2618" s="385"/>
      <c r="B2618" s="161"/>
      <c r="C2618" s="161"/>
    </row>
    <row r="2619" spans="1:3" x14ac:dyDescent="0.25">
      <c r="A2619" s="385"/>
      <c r="B2619" s="161"/>
      <c r="C2619" s="161"/>
    </row>
    <row r="2620" spans="1:3" x14ac:dyDescent="0.25">
      <c r="A2620" s="385"/>
      <c r="B2620" s="161"/>
      <c r="C2620" s="161"/>
    </row>
    <row r="2621" spans="1:3" x14ac:dyDescent="0.25">
      <c r="A2621" s="385"/>
      <c r="B2621" s="161"/>
      <c r="C2621" s="161"/>
    </row>
    <row r="2622" spans="1:3" x14ac:dyDescent="0.25">
      <c r="A2622" s="385"/>
      <c r="B2622" s="161"/>
      <c r="C2622" s="161"/>
    </row>
    <row r="2623" spans="1:3" x14ac:dyDescent="0.25">
      <c r="A2623" s="385"/>
      <c r="B2623" s="161"/>
      <c r="C2623" s="161"/>
    </row>
    <row r="2624" spans="1:3" x14ac:dyDescent="0.25">
      <c r="A2624" s="385"/>
      <c r="B2624" s="161"/>
      <c r="C2624" s="161"/>
    </row>
    <row r="2625" spans="1:3" x14ac:dyDescent="0.25">
      <c r="A2625" s="385"/>
      <c r="B2625" s="161"/>
      <c r="C2625" s="161"/>
    </row>
    <row r="2626" spans="1:3" x14ac:dyDescent="0.25">
      <c r="A2626" s="385"/>
      <c r="B2626" s="161"/>
      <c r="C2626" s="161"/>
    </row>
    <row r="2627" spans="1:3" x14ac:dyDescent="0.25">
      <c r="A2627" s="385"/>
      <c r="B2627" s="161"/>
      <c r="C2627" s="161"/>
    </row>
    <row r="2628" spans="1:3" x14ac:dyDescent="0.25">
      <c r="A2628" s="385"/>
      <c r="B2628" s="161"/>
      <c r="C2628" s="161"/>
    </row>
    <row r="2629" spans="1:3" x14ac:dyDescent="0.25">
      <c r="A2629" s="385"/>
      <c r="B2629" s="161"/>
      <c r="C2629" s="161"/>
    </row>
    <row r="2630" spans="1:3" x14ac:dyDescent="0.25">
      <c r="A2630" s="385"/>
      <c r="B2630" s="161"/>
      <c r="C2630" s="161"/>
    </row>
    <row r="2631" spans="1:3" x14ac:dyDescent="0.25">
      <c r="A2631" s="385"/>
      <c r="B2631" s="161"/>
      <c r="C2631" s="161"/>
    </row>
    <row r="2632" spans="1:3" x14ac:dyDescent="0.25">
      <c r="A2632" s="385"/>
      <c r="B2632" s="161"/>
      <c r="C2632" s="161"/>
    </row>
    <row r="2633" spans="1:3" x14ac:dyDescent="0.25">
      <c r="A2633" s="385"/>
      <c r="B2633" s="161"/>
      <c r="C2633" s="161"/>
    </row>
    <row r="2634" spans="1:3" x14ac:dyDescent="0.25">
      <c r="A2634" s="385"/>
      <c r="B2634" s="161"/>
      <c r="C2634" s="161"/>
    </row>
    <row r="2635" spans="1:3" x14ac:dyDescent="0.25">
      <c r="A2635" s="385"/>
      <c r="B2635" s="161"/>
      <c r="C2635" s="161"/>
    </row>
    <row r="2636" spans="1:3" x14ac:dyDescent="0.25">
      <c r="A2636" s="385"/>
      <c r="B2636" s="161"/>
      <c r="C2636" s="161"/>
    </row>
    <row r="2637" spans="1:3" x14ac:dyDescent="0.25">
      <c r="A2637" s="385"/>
      <c r="B2637" s="161"/>
      <c r="C2637" s="161"/>
    </row>
    <row r="2638" spans="1:3" x14ac:dyDescent="0.25">
      <c r="A2638" s="385"/>
      <c r="B2638" s="161"/>
      <c r="C2638" s="161"/>
    </row>
    <row r="2639" spans="1:3" x14ac:dyDescent="0.25">
      <c r="A2639" s="385"/>
      <c r="B2639" s="161"/>
      <c r="C2639" s="161"/>
    </row>
    <row r="2640" spans="1:3" x14ac:dyDescent="0.25">
      <c r="A2640" s="385"/>
      <c r="B2640" s="161"/>
      <c r="C2640" s="161"/>
    </row>
    <row r="2641" spans="1:3" x14ac:dyDescent="0.25">
      <c r="A2641" s="385"/>
      <c r="B2641" s="161"/>
      <c r="C2641" s="161"/>
    </row>
    <row r="2642" spans="1:3" x14ac:dyDescent="0.25">
      <c r="A2642" s="385"/>
      <c r="B2642" s="161"/>
      <c r="C2642" s="161"/>
    </row>
    <row r="2643" spans="1:3" x14ac:dyDescent="0.25">
      <c r="A2643" s="385"/>
      <c r="B2643" s="161"/>
      <c r="C2643" s="161"/>
    </row>
    <row r="2644" spans="1:3" x14ac:dyDescent="0.25">
      <c r="A2644" s="385"/>
      <c r="B2644" s="161"/>
      <c r="C2644" s="161"/>
    </row>
    <row r="2645" spans="1:3" x14ac:dyDescent="0.25">
      <c r="A2645" s="385"/>
      <c r="B2645" s="161"/>
      <c r="C2645" s="161"/>
    </row>
    <row r="2646" spans="1:3" x14ac:dyDescent="0.25">
      <c r="A2646" s="385"/>
      <c r="B2646" s="161"/>
      <c r="C2646" s="161"/>
    </row>
    <row r="2647" spans="1:3" x14ac:dyDescent="0.25">
      <c r="A2647" s="385"/>
      <c r="B2647" s="161"/>
      <c r="C2647" s="161"/>
    </row>
    <row r="2648" spans="1:3" x14ac:dyDescent="0.25">
      <c r="A2648" s="385"/>
      <c r="B2648" s="161"/>
      <c r="C2648" s="161"/>
    </row>
    <row r="2649" spans="1:3" x14ac:dyDescent="0.25">
      <c r="A2649" s="385"/>
      <c r="B2649" s="161"/>
      <c r="C2649" s="161"/>
    </row>
    <row r="2650" spans="1:3" x14ac:dyDescent="0.25">
      <c r="A2650" s="385"/>
      <c r="B2650" s="161"/>
      <c r="C2650" s="161"/>
    </row>
    <row r="2651" spans="1:3" x14ac:dyDescent="0.25">
      <c r="A2651" s="385"/>
      <c r="B2651" s="161"/>
      <c r="C2651" s="161"/>
    </row>
    <row r="2652" spans="1:3" x14ac:dyDescent="0.25">
      <c r="A2652" s="385"/>
      <c r="B2652" s="161"/>
      <c r="C2652" s="161"/>
    </row>
    <row r="2653" spans="1:3" x14ac:dyDescent="0.25">
      <c r="A2653" s="385"/>
      <c r="B2653" s="161"/>
      <c r="C2653" s="161"/>
    </row>
    <row r="2654" spans="1:3" x14ac:dyDescent="0.25">
      <c r="A2654" s="385"/>
      <c r="B2654" s="161"/>
      <c r="C2654" s="161"/>
    </row>
    <row r="2655" spans="1:3" x14ac:dyDescent="0.25">
      <c r="A2655" s="385"/>
      <c r="B2655" s="161"/>
      <c r="C2655" s="161"/>
    </row>
    <row r="2656" spans="1:3" x14ac:dyDescent="0.25">
      <c r="A2656" s="385"/>
      <c r="B2656" s="161"/>
      <c r="C2656" s="161"/>
    </row>
    <row r="2657" spans="1:3" x14ac:dyDescent="0.25">
      <c r="A2657" s="385"/>
      <c r="B2657" s="161"/>
      <c r="C2657" s="161"/>
    </row>
    <row r="2658" spans="1:3" x14ac:dyDescent="0.25">
      <c r="A2658" s="385"/>
      <c r="B2658" s="161"/>
      <c r="C2658" s="161"/>
    </row>
    <row r="2659" spans="1:3" x14ac:dyDescent="0.25">
      <c r="A2659" s="385"/>
      <c r="B2659" s="161"/>
      <c r="C2659" s="161"/>
    </row>
    <row r="2660" spans="1:3" x14ac:dyDescent="0.25">
      <c r="A2660" s="385"/>
      <c r="B2660" s="161"/>
      <c r="C2660" s="161"/>
    </row>
    <row r="2661" spans="1:3" x14ac:dyDescent="0.25">
      <c r="A2661" s="385"/>
      <c r="B2661" s="161"/>
      <c r="C2661" s="161"/>
    </row>
    <row r="2662" spans="1:3" x14ac:dyDescent="0.25">
      <c r="A2662" s="385"/>
      <c r="B2662" s="161"/>
      <c r="C2662" s="161"/>
    </row>
    <row r="2663" spans="1:3" x14ac:dyDescent="0.25">
      <c r="A2663" s="385"/>
      <c r="B2663" s="161"/>
      <c r="C2663" s="161"/>
    </row>
    <row r="2664" spans="1:3" x14ac:dyDescent="0.25">
      <c r="A2664" s="385"/>
      <c r="B2664" s="161"/>
      <c r="C2664" s="161"/>
    </row>
    <row r="2665" spans="1:3" x14ac:dyDescent="0.25">
      <c r="A2665" s="385"/>
      <c r="B2665" s="161"/>
      <c r="C2665" s="161"/>
    </row>
    <row r="2666" spans="1:3" x14ac:dyDescent="0.25">
      <c r="A2666" s="385"/>
      <c r="B2666" s="161"/>
      <c r="C2666" s="161"/>
    </row>
    <row r="2667" spans="1:3" x14ac:dyDescent="0.25">
      <c r="A2667" s="385"/>
      <c r="B2667" s="161"/>
      <c r="C2667" s="161"/>
    </row>
    <row r="2668" spans="1:3" x14ac:dyDescent="0.25">
      <c r="A2668" s="385"/>
      <c r="B2668" s="161"/>
      <c r="C2668" s="161"/>
    </row>
    <row r="2669" spans="1:3" x14ac:dyDescent="0.25">
      <c r="A2669" s="385"/>
      <c r="B2669" s="161"/>
      <c r="C2669" s="161"/>
    </row>
    <row r="2670" spans="1:3" x14ac:dyDescent="0.25">
      <c r="A2670" s="385"/>
      <c r="B2670" s="161"/>
      <c r="C2670" s="161"/>
    </row>
    <row r="2671" spans="1:3" x14ac:dyDescent="0.25">
      <c r="A2671" s="385"/>
      <c r="B2671" s="161"/>
      <c r="C2671" s="161"/>
    </row>
    <row r="2672" spans="1:3" x14ac:dyDescent="0.25">
      <c r="A2672" s="385"/>
      <c r="B2672" s="161"/>
      <c r="C2672" s="161"/>
    </row>
    <row r="2673" spans="1:3" x14ac:dyDescent="0.25">
      <c r="A2673" s="385"/>
      <c r="B2673" s="161"/>
      <c r="C2673" s="161"/>
    </row>
    <row r="2674" spans="1:3" x14ac:dyDescent="0.25">
      <c r="A2674" s="385"/>
      <c r="B2674" s="161"/>
      <c r="C2674" s="161"/>
    </row>
    <row r="2675" spans="1:3" x14ac:dyDescent="0.25">
      <c r="A2675" s="385"/>
      <c r="B2675" s="161"/>
      <c r="C2675" s="161"/>
    </row>
    <row r="2676" spans="1:3" x14ac:dyDescent="0.25">
      <c r="A2676" s="385"/>
      <c r="B2676" s="161"/>
      <c r="C2676" s="161"/>
    </row>
    <row r="2677" spans="1:3" x14ac:dyDescent="0.25">
      <c r="A2677" s="385"/>
      <c r="B2677" s="161"/>
      <c r="C2677" s="161"/>
    </row>
    <row r="2678" spans="1:3" x14ac:dyDescent="0.25">
      <c r="A2678" s="385"/>
      <c r="B2678" s="161"/>
      <c r="C2678" s="161"/>
    </row>
    <row r="2679" spans="1:3" x14ac:dyDescent="0.25">
      <c r="A2679" s="385"/>
      <c r="B2679" s="161"/>
      <c r="C2679" s="161"/>
    </row>
    <row r="2680" spans="1:3" x14ac:dyDescent="0.25">
      <c r="A2680" s="385"/>
      <c r="B2680" s="161"/>
      <c r="C2680" s="161"/>
    </row>
    <row r="2681" spans="1:3" x14ac:dyDescent="0.25">
      <c r="A2681" s="385"/>
      <c r="B2681" s="161"/>
      <c r="C2681" s="161"/>
    </row>
    <row r="2682" spans="1:3" x14ac:dyDescent="0.25">
      <c r="A2682" s="385"/>
      <c r="B2682" s="161"/>
      <c r="C2682" s="161"/>
    </row>
    <row r="2683" spans="1:3" x14ac:dyDescent="0.25">
      <c r="A2683" s="385"/>
      <c r="B2683" s="161"/>
      <c r="C2683" s="161"/>
    </row>
    <row r="2684" spans="1:3" x14ac:dyDescent="0.25">
      <c r="A2684" s="385"/>
      <c r="B2684" s="161"/>
      <c r="C2684" s="161"/>
    </row>
    <row r="2685" spans="1:3" x14ac:dyDescent="0.25">
      <c r="A2685" s="385"/>
      <c r="B2685" s="161"/>
      <c r="C2685" s="161"/>
    </row>
    <row r="2686" spans="1:3" x14ac:dyDescent="0.25">
      <c r="A2686" s="385"/>
      <c r="B2686" s="161"/>
      <c r="C2686" s="161"/>
    </row>
    <row r="2687" spans="1:3" x14ac:dyDescent="0.25">
      <c r="A2687" s="385"/>
      <c r="B2687" s="161"/>
      <c r="C2687" s="161"/>
    </row>
    <row r="2688" spans="1:3" x14ac:dyDescent="0.25">
      <c r="A2688" s="385"/>
      <c r="B2688" s="161"/>
      <c r="C2688" s="161"/>
    </row>
    <row r="2689" spans="1:3" x14ac:dyDescent="0.25">
      <c r="A2689" s="385"/>
      <c r="B2689" s="161"/>
      <c r="C2689" s="161"/>
    </row>
    <row r="2690" spans="1:3" x14ac:dyDescent="0.25">
      <c r="A2690" s="385"/>
      <c r="B2690" s="161"/>
      <c r="C2690" s="161"/>
    </row>
    <row r="2691" spans="1:3" x14ac:dyDescent="0.25">
      <c r="A2691" s="385"/>
      <c r="B2691" s="161"/>
      <c r="C2691" s="161"/>
    </row>
    <row r="2692" spans="1:3" x14ac:dyDescent="0.25">
      <c r="A2692" s="385"/>
      <c r="B2692" s="161"/>
      <c r="C2692" s="161"/>
    </row>
    <row r="2693" spans="1:3" x14ac:dyDescent="0.25">
      <c r="A2693" s="385"/>
      <c r="B2693" s="161"/>
      <c r="C2693" s="161"/>
    </row>
    <row r="2694" spans="1:3" x14ac:dyDescent="0.25">
      <c r="A2694" s="385"/>
      <c r="B2694" s="161"/>
      <c r="C2694" s="161"/>
    </row>
    <row r="2695" spans="1:3" x14ac:dyDescent="0.25">
      <c r="A2695" s="385"/>
      <c r="B2695" s="161"/>
      <c r="C2695" s="161"/>
    </row>
    <row r="2696" spans="1:3" x14ac:dyDescent="0.25">
      <c r="A2696" s="385"/>
      <c r="B2696" s="161"/>
      <c r="C2696" s="161"/>
    </row>
    <row r="2697" spans="1:3" x14ac:dyDescent="0.25">
      <c r="A2697" s="385"/>
      <c r="B2697" s="161"/>
      <c r="C2697" s="161"/>
    </row>
    <row r="2698" spans="1:3" x14ac:dyDescent="0.25">
      <c r="A2698" s="385"/>
      <c r="B2698" s="161"/>
      <c r="C2698" s="161"/>
    </row>
    <row r="2699" spans="1:3" x14ac:dyDescent="0.25">
      <c r="A2699" s="385"/>
      <c r="B2699" s="161"/>
      <c r="C2699" s="161"/>
    </row>
    <row r="2700" spans="1:3" x14ac:dyDescent="0.25">
      <c r="A2700" s="385"/>
      <c r="B2700" s="161"/>
      <c r="C2700" s="161"/>
    </row>
    <row r="2701" spans="1:3" x14ac:dyDescent="0.25">
      <c r="A2701" s="385"/>
      <c r="B2701" s="161"/>
      <c r="C2701" s="161"/>
    </row>
    <row r="2702" spans="1:3" x14ac:dyDescent="0.25">
      <c r="A2702" s="385"/>
      <c r="B2702" s="161"/>
      <c r="C2702" s="161"/>
    </row>
    <row r="2703" spans="1:3" x14ac:dyDescent="0.25">
      <c r="A2703" s="385"/>
      <c r="B2703" s="161"/>
      <c r="C2703" s="161"/>
    </row>
    <row r="2704" spans="1:3" x14ac:dyDescent="0.25">
      <c r="A2704" s="385"/>
      <c r="B2704" s="161"/>
      <c r="C2704" s="161"/>
    </row>
    <row r="2705" spans="1:3" x14ac:dyDescent="0.25">
      <c r="A2705" s="385"/>
      <c r="B2705" s="161"/>
      <c r="C2705" s="161"/>
    </row>
    <row r="2706" spans="1:3" x14ac:dyDescent="0.25">
      <c r="A2706" s="385"/>
      <c r="B2706" s="161"/>
      <c r="C2706" s="161"/>
    </row>
    <row r="2707" spans="1:3" x14ac:dyDescent="0.25">
      <c r="A2707" s="385"/>
      <c r="B2707" s="161"/>
      <c r="C2707" s="161"/>
    </row>
    <row r="2708" spans="1:3" x14ac:dyDescent="0.25">
      <c r="A2708" s="385"/>
      <c r="B2708" s="161"/>
      <c r="C2708" s="161"/>
    </row>
    <row r="2709" spans="1:3" x14ac:dyDescent="0.25">
      <c r="A2709" s="385"/>
      <c r="B2709" s="161"/>
      <c r="C2709" s="161"/>
    </row>
    <row r="2710" spans="1:3" x14ac:dyDescent="0.25">
      <c r="A2710" s="385"/>
      <c r="B2710" s="161"/>
      <c r="C2710" s="161"/>
    </row>
    <row r="2711" spans="1:3" x14ac:dyDescent="0.25">
      <c r="A2711" s="385"/>
      <c r="B2711" s="161"/>
      <c r="C2711" s="161"/>
    </row>
    <row r="2712" spans="1:3" x14ac:dyDescent="0.25">
      <c r="A2712" s="385"/>
      <c r="B2712" s="161"/>
      <c r="C2712" s="161"/>
    </row>
    <row r="2713" spans="1:3" x14ac:dyDescent="0.25">
      <c r="A2713" s="385"/>
      <c r="B2713" s="161"/>
      <c r="C2713" s="161"/>
    </row>
    <row r="2714" spans="1:3" x14ac:dyDescent="0.25">
      <c r="A2714" s="385"/>
      <c r="B2714" s="161"/>
      <c r="C2714" s="161"/>
    </row>
    <row r="2715" spans="1:3" x14ac:dyDescent="0.25">
      <c r="A2715" s="385"/>
      <c r="B2715" s="161"/>
      <c r="C2715" s="161"/>
    </row>
    <row r="2716" spans="1:3" x14ac:dyDescent="0.25">
      <c r="A2716" s="385"/>
      <c r="B2716" s="161"/>
      <c r="C2716" s="161"/>
    </row>
    <row r="2717" spans="1:3" x14ac:dyDescent="0.25">
      <c r="A2717" s="385"/>
      <c r="B2717" s="161"/>
      <c r="C2717" s="161"/>
    </row>
    <row r="2718" spans="1:3" x14ac:dyDescent="0.25">
      <c r="A2718" s="385"/>
      <c r="B2718" s="161"/>
      <c r="C2718" s="161"/>
    </row>
    <row r="2719" spans="1:3" x14ac:dyDescent="0.25">
      <c r="A2719" s="385"/>
      <c r="B2719" s="161"/>
      <c r="C2719" s="161"/>
    </row>
    <row r="2720" spans="1:3" x14ac:dyDescent="0.25">
      <c r="A2720" s="385"/>
      <c r="B2720" s="161"/>
      <c r="C2720" s="161"/>
    </row>
    <row r="2721" spans="1:3" x14ac:dyDescent="0.25">
      <c r="A2721" s="385"/>
      <c r="B2721" s="161"/>
      <c r="C2721" s="161"/>
    </row>
    <row r="2722" spans="1:3" x14ac:dyDescent="0.25">
      <c r="A2722" s="385"/>
      <c r="B2722" s="161"/>
      <c r="C2722" s="161"/>
    </row>
    <row r="2723" spans="1:3" x14ac:dyDescent="0.25">
      <c r="A2723" s="385"/>
      <c r="B2723" s="161"/>
      <c r="C2723" s="161"/>
    </row>
    <row r="2724" spans="1:3" x14ac:dyDescent="0.25">
      <c r="A2724" s="385"/>
      <c r="B2724" s="161"/>
      <c r="C2724" s="161"/>
    </row>
    <row r="2725" spans="1:3" x14ac:dyDescent="0.25">
      <c r="A2725" s="385"/>
      <c r="B2725" s="161"/>
      <c r="C2725" s="161"/>
    </row>
    <row r="2726" spans="1:3" x14ac:dyDescent="0.25">
      <c r="A2726" s="385"/>
      <c r="B2726" s="161"/>
      <c r="C2726" s="161"/>
    </row>
    <row r="2727" spans="1:3" x14ac:dyDescent="0.25">
      <c r="A2727" s="385"/>
      <c r="B2727" s="161"/>
      <c r="C2727" s="161"/>
    </row>
    <row r="2728" spans="1:3" x14ac:dyDescent="0.25">
      <c r="A2728" s="385"/>
      <c r="B2728" s="161"/>
      <c r="C2728" s="161"/>
    </row>
    <row r="2729" spans="1:3" x14ac:dyDescent="0.25">
      <c r="A2729" s="385"/>
      <c r="B2729" s="161"/>
      <c r="C2729" s="161"/>
    </row>
    <row r="2730" spans="1:3" x14ac:dyDescent="0.25">
      <c r="A2730" s="385"/>
      <c r="B2730" s="161"/>
      <c r="C2730" s="161"/>
    </row>
    <row r="2731" spans="1:3" x14ac:dyDescent="0.25">
      <c r="A2731" s="385"/>
      <c r="B2731" s="161"/>
      <c r="C2731" s="161"/>
    </row>
    <row r="2732" spans="1:3" x14ac:dyDescent="0.25">
      <c r="A2732" s="385"/>
      <c r="B2732" s="161"/>
      <c r="C2732" s="161"/>
    </row>
    <row r="2733" spans="1:3" x14ac:dyDescent="0.25">
      <c r="A2733" s="385"/>
      <c r="B2733" s="161"/>
      <c r="C2733" s="161"/>
    </row>
    <row r="2734" spans="1:3" x14ac:dyDescent="0.25">
      <c r="A2734" s="385"/>
      <c r="B2734" s="161"/>
      <c r="C2734" s="161"/>
    </row>
    <row r="2735" spans="1:3" x14ac:dyDescent="0.25">
      <c r="A2735" s="385"/>
      <c r="B2735" s="161"/>
      <c r="C2735" s="161"/>
    </row>
    <row r="2736" spans="1:3" x14ac:dyDescent="0.25">
      <c r="A2736" s="385"/>
      <c r="B2736" s="161"/>
      <c r="C2736" s="161"/>
    </row>
    <row r="2737" spans="1:3" x14ac:dyDescent="0.25">
      <c r="A2737" s="385"/>
      <c r="B2737" s="161"/>
      <c r="C2737" s="161"/>
    </row>
    <row r="2738" spans="1:3" x14ac:dyDescent="0.25">
      <c r="A2738" s="385"/>
      <c r="B2738" s="161"/>
      <c r="C2738" s="161"/>
    </row>
    <row r="2739" spans="1:3" x14ac:dyDescent="0.25">
      <c r="A2739" s="385"/>
      <c r="B2739" s="161"/>
      <c r="C2739" s="161"/>
    </row>
    <row r="2740" spans="1:3" x14ac:dyDescent="0.25">
      <c r="A2740" s="385"/>
      <c r="B2740" s="161"/>
      <c r="C2740" s="161"/>
    </row>
    <row r="2741" spans="1:3" x14ac:dyDescent="0.25">
      <c r="A2741" s="385"/>
      <c r="B2741" s="161"/>
      <c r="C2741" s="161"/>
    </row>
    <row r="2742" spans="1:3" x14ac:dyDescent="0.25">
      <c r="A2742" s="385"/>
      <c r="B2742" s="161"/>
      <c r="C2742" s="161"/>
    </row>
    <row r="2743" spans="1:3" x14ac:dyDescent="0.25">
      <c r="A2743" s="385"/>
      <c r="B2743" s="161"/>
      <c r="C2743" s="161"/>
    </row>
    <row r="2744" spans="1:3" x14ac:dyDescent="0.25">
      <c r="A2744" s="385"/>
      <c r="B2744" s="161"/>
      <c r="C2744" s="161"/>
    </row>
    <row r="2745" spans="1:3" x14ac:dyDescent="0.25">
      <c r="A2745" s="385"/>
      <c r="B2745" s="161"/>
      <c r="C2745" s="161"/>
    </row>
    <row r="2746" spans="1:3" x14ac:dyDescent="0.25">
      <c r="A2746" s="385"/>
      <c r="B2746" s="161"/>
      <c r="C2746" s="161"/>
    </row>
    <row r="2747" spans="1:3" x14ac:dyDescent="0.25">
      <c r="A2747" s="385"/>
      <c r="B2747" s="161"/>
      <c r="C2747" s="161"/>
    </row>
    <row r="2748" spans="1:3" x14ac:dyDescent="0.25">
      <c r="A2748" s="385"/>
      <c r="B2748" s="161"/>
      <c r="C2748" s="161"/>
    </row>
    <row r="2749" spans="1:3" x14ac:dyDescent="0.25">
      <c r="A2749" s="385"/>
      <c r="B2749" s="161"/>
      <c r="C2749" s="161"/>
    </row>
    <row r="2750" spans="1:3" x14ac:dyDescent="0.25">
      <c r="A2750" s="385"/>
      <c r="B2750" s="161"/>
      <c r="C2750" s="161"/>
    </row>
    <row r="2751" spans="1:3" x14ac:dyDescent="0.25">
      <c r="A2751" s="385"/>
      <c r="B2751" s="161"/>
      <c r="C2751" s="161"/>
    </row>
    <row r="2752" spans="1:3" x14ac:dyDescent="0.25">
      <c r="A2752" s="385"/>
      <c r="B2752" s="161"/>
      <c r="C2752" s="161"/>
    </row>
    <row r="2753" spans="1:3" x14ac:dyDescent="0.25">
      <c r="A2753" s="385"/>
      <c r="B2753" s="161"/>
      <c r="C2753" s="161"/>
    </row>
    <row r="2754" spans="1:3" x14ac:dyDescent="0.25">
      <c r="A2754" s="385"/>
      <c r="B2754" s="161"/>
      <c r="C2754" s="161"/>
    </row>
    <row r="2755" spans="1:3" x14ac:dyDescent="0.25">
      <c r="A2755" s="385"/>
      <c r="B2755" s="161"/>
      <c r="C2755" s="161"/>
    </row>
    <row r="2756" spans="1:3" x14ac:dyDescent="0.25">
      <c r="A2756" s="385"/>
      <c r="B2756" s="161"/>
      <c r="C2756" s="161"/>
    </row>
    <row r="2757" spans="1:3" x14ac:dyDescent="0.25">
      <c r="A2757" s="385"/>
      <c r="B2757" s="161"/>
      <c r="C2757" s="161"/>
    </row>
    <row r="2758" spans="1:3" x14ac:dyDescent="0.25">
      <c r="A2758" s="385"/>
      <c r="B2758" s="161"/>
      <c r="C2758" s="161"/>
    </row>
    <row r="2759" spans="1:3" x14ac:dyDescent="0.25">
      <c r="A2759" s="385"/>
      <c r="B2759" s="161"/>
      <c r="C2759" s="161"/>
    </row>
    <row r="2760" spans="1:3" x14ac:dyDescent="0.25">
      <c r="A2760" s="385"/>
      <c r="B2760" s="161"/>
      <c r="C2760" s="161"/>
    </row>
    <row r="2761" spans="1:3" x14ac:dyDescent="0.25">
      <c r="A2761" s="385"/>
      <c r="B2761" s="161"/>
      <c r="C2761" s="161"/>
    </row>
    <row r="2762" spans="1:3" x14ac:dyDescent="0.25">
      <c r="A2762" s="385"/>
      <c r="B2762" s="161"/>
      <c r="C2762" s="161"/>
    </row>
    <row r="2763" spans="1:3" x14ac:dyDescent="0.25">
      <c r="A2763" s="385"/>
      <c r="B2763" s="161"/>
      <c r="C2763" s="161"/>
    </row>
    <row r="2764" spans="1:3" x14ac:dyDescent="0.25">
      <c r="A2764" s="385"/>
      <c r="B2764" s="161"/>
      <c r="C2764" s="161"/>
    </row>
    <row r="2765" spans="1:3" x14ac:dyDescent="0.25">
      <c r="A2765" s="385"/>
      <c r="B2765" s="161"/>
      <c r="C2765" s="161"/>
    </row>
    <row r="2766" spans="1:3" x14ac:dyDescent="0.25">
      <c r="A2766" s="385"/>
      <c r="B2766" s="161"/>
      <c r="C2766" s="161"/>
    </row>
    <row r="2767" spans="1:3" x14ac:dyDescent="0.25">
      <c r="A2767" s="385"/>
      <c r="B2767" s="161"/>
      <c r="C2767" s="161"/>
    </row>
    <row r="2768" spans="1:3" x14ac:dyDescent="0.25">
      <c r="A2768" s="385"/>
      <c r="B2768" s="161"/>
      <c r="C2768" s="161"/>
    </row>
    <row r="2769" spans="1:3" x14ac:dyDescent="0.25">
      <c r="A2769" s="385"/>
      <c r="B2769" s="161"/>
      <c r="C2769" s="161"/>
    </row>
    <row r="2770" spans="1:3" x14ac:dyDescent="0.25">
      <c r="A2770" s="385"/>
      <c r="B2770" s="161"/>
      <c r="C2770" s="161"/>
    </row>
    <row r="2771" spans="1:3" x14ac:dyDescent="0.25">
      <c r="A2771" s="385"/>
      <c r="B2771" s="161"/>
      <c r="C2771" s="161"/>
    </row>
    <row r="2772" spans="1:3" x14ac:dyDescent="0.25">
      <c r="A2772" s="385"/>
      <c r="B2772" s="161"/>
      <c r="C2772" s="161"/>
    </row>
    <row r="2773" spans="1:3" x14ac:dyDescent="0.25">
      <c r="A2773" s="385"/>
      <c r="B2773" s="161"/>
      <c r="C2773" s="161"/>
    </row>
    <row r="2774" spans="1:3" x14ac:dyDescent="0.25">
      <c r="A2774" s="385"/>
      <c r="B2774" s="161"/>
      <c r="C2774" s="161"/>
    </row>
    <row r="2775" spans="1:3" x14ac:dyDescent="0.25">
      <c r="A2775" s="385"/>
      <c r="B2775" s="161"/>
      <c r="C2775" s="161"/>
    </row>
    <row r="2776" spans="1:3" x14ac:dyDescent="0.25">
      <c r="A2776" s="385"/>
      <c r="B2776" s="161"/>
      <c r="C2776" s="161"/>
    </row>
    <row r="2777" spans="1:3" x14ac:dyDescent="0.25">
      <c r="A2777" s="385"/>
      <c r="B2777" s="161"/>
      <c r="C2777" s="161"/>
    </row>
    <row r="2778" spans="1:3" x14ac:dyDescent="0.25">
      <c r="A2778" s="385"/>
      <c r="B2778" s="161"/>
      <c r="C2778" s="161"/>
    </row>
    <row r="2779" spans="1:3" x14ac:dyDescent="0.25">
      <c r="A2779" s="385"/>
      <c r="B2779" s="161"/>
      <c r="C2779" s="161"/>
    </row>
    <row r="2780" spans="1:3" x14ac:dyDescent="0.25">
      <c r="A2780" s="385"/>
      <c r="B2780" s="161"/>
      <c r="C2780" s="161"/>
    </row>
    <row r="2781" spans="1:3" x14ac:dyDescent="0.25">
      <c r="A2781" s="385"/>
      <c r="B2781" s="161"/>
      <c r="C2781" s="161"/>
    </row>
    <row r="2782" spans="1:3" x14ac:dyDescent="0.25">
      <c r="A2782" s="385"/>
      <c r="B2782" s="161"/>
      <c r="C2782" s="161"/>
    </row>
    <row r="2783" spans="1:3" x14ac:dyDescent="0.25">
      <c r="A2783" s="385"/>
      <c r="B2783" s="161"/>
      <c r="C2783" s="161"/>
    </row>
    <row r="2784" spans="1:3" x14ac:dyDescent="0.25">
      <c r="A2784" s="385"/>
      <c r="B2784" s="161"/>
      <c r="C2784" s="161"/>
    </row>
    <row r="2785" spans="1:3" x14ac:dyDescent="0.25">
      <c r="A2785" s="385"/>
      <c r="B2785" s="161"/>
      <c r="C2785" s="161"/>
    </row>
    <row r="2786" spans="1:3" x14ac:dyDescent="0.25">
      <c r="A2786" s="385"/>
      <c r="B2786" s="161"/>
      <c r="C2786" s="161"/>
    </row>
    <row r="2787" spans="1:3" x14ac:dyDescent="0.25">
      <c r="A2787" s="385"/>
      <c r="B2787" s="161"/>
      <c r="C2787" s="161"/>
    </row>
    <row r="2788" spans="1:3" x14ac:dyDescent="0.25">
      <c r="A2788" s="385"/>
      <c r="B2788" s="161"/>
      <c r="C2788" s="161"/>
    </row>
    <row r="2789" spans="1:3" x14ac:dyDescent="0.25">
      <c r="A2789" s="385"/>
      <c r="B2789" s="161"/>
      <c r="C2789" s="161"/>
    </row>
    <row r="2790" spans="1:3" x14ac:dyDescent="0.25">
      <c r="A2790" s="385"/>
      <c r="B2790" s="161"/>
      <c r="C2790" s="161"/>
    </row>
    <row r="2791" spans="1:3" x14ac:dyDescent="0.25">
      <c r="A2791" s="385"/>
      <c r="B2791" s="161"/>
      <c r="C2791" s="161"/>
    </row>
    <row r="2792" spans="1:3" x14ac:dyDescent="0.25">
      <c r="A2792" s="385"/>
      <c r="B2792" s="161"/>
      <c r="C2792" s="161"/>
    </row>
    <row r="2793" spans="1:3" x14ac:dyDescent="0.25">
      <c r="A2793" s="385"/>
      <c r="B2793" s="161"/>
      <c r="C2793" s="161"/>
    </row>
    <row r="2794" spans="1:3" x14ac:dyDescent="0.25">
      <c r="A2794" s="385"/>
      <c r="B2794" s="161"/>
      <c r="C2794" s="161"/>
    </row>
    <row r="2795" spans="1:3" x14ac:dyDescent="0.25">
      <c r="A2795" s="385"/>
      <c r="B2795" s="161"/>
      <c r="C2795" s="161"/>
    </row>
    <row r="2796" spans="1:3" x14ac:dyDescent="0.25">
      <c r="A2796" s="385"/>
      <c r="B2796" s="161"/>
      <c r="C2796" s="161"/>
    </row>
    <row r="2797" spans="1:3" x14ac:dyDescent="0.25">
      <c r="A2797" s="385"/>
      <c r="B2797" s="161"/>
      <c r="C2797" s="161"/>
    </row>
    <row r="2798" spans="1:3" x14ac:dyDescent="0.25">
      <c r="A2798" s="385"/>
      <c r="B2798" s="161"/>
      <c r="C2798" s="161"/>
    </row>
    <row r="2799" spans="1:3" x14ac:dyDescent="0.25">
      <c r="A2799" s="385"/>
      <c r="B2799" s="161"/>
      <c r="C2799" s="161"/>
    </row>
    <row r="2800" spans="1:3" x14ac:dyDescent="0.25">
      <c r="A2800" s="385"/>
      <c r="B2800" s="161"/>
      <c r="C2800" s="161"/>
    </row>
    <row r="2801" spans="1:3" x14ac:dyDescent="0.25">
      <c r="A2801" s="385"/>
      <c r="B2801" s="161"/>
      <c r="C2801" s="161"/>
    </row>
    <row r="2802" spans="1:3" x14ac:dyDescent="0.25">
      <c r="A2802" s="385"/>
      <c r="B2802" s="161"/>
      <c r="C2802" s="161"/>
    </row>
    <row r="2803" spans="1:3" x14ac:dyDescent="0.25">
      <c r="A2803" s="385"/>
      <c r="B2803" s="161"/>
      <c r="C2803" s="161"/>
    </row>
    <row r="2804" spans="1:3" x14ac:dyDescent="0.25">
      <c r="A2804" s="385"/>
      <c r="B2804" s="161"/>
      <c r="C2804" s="161"/>
    </row>
    <row r="2805" spans="1:3" x14ac:dyDescent="0.25">
      <c r="A2805" s="385"/>
      <c r="B2805" s="161"/>
      <c r="C2805" s="161"/>
    </row>
    <row r="2806" spans="1:3" x14ac:dyDescent="0.25">
      <c r="A2806" s="385"/>
      <c r="B2806" s="161"/>
      <c r="C2806" s="161"/>
    </row>
    <row r="2807" spans="1:3" x14ac:dyDescent="0.25">
      <c r="A2807" s="385"/>
      <c r="B2807" s="161"/>
      <c r="C2807" s="161"/>
    </row>
    <row r="2808" spans="1:3" x14ac:dyDescent="0.25">
      <c r="A2808" s="385"/>
      <c r="B2808" s="161"/>
      <c r="C2808" s="161"/>
    </row>
    <row r="2809" spans="1:3" x14ac:dyDescent="0.25">
      <c r="A2809" s="385"/>
      <c r="B2809" s="161"/>
      <c r="C2809" s="161"/>
    </row>
    <row r="2810" spans="1:3" x14ac:dyDescent="0.25">
      <c r="A2810" s="385"/>
      <c r="B2810" s="161"/>
      <c r="C2810" s="161"/>
    </row>
    <row r="2811" spans="1:3" x14ac:dyDescent="0.25">
      <c r="A2811" s="385"/>
      <c r="B2811" s="161"/>
      <c r="C2811" s="161"/>
    </row>
    <row r="2812" spans="1:3" x14ac:dyDescent="0.25">
      <c r="A2812" s="385"/>
      <c r="B2812" s="161"/>
      <c r="C2812" s="161"/>
    </row>
    <row r="2813" spans="1:3" x14ac:dyDescent="0.25">
      <c r="A2813" s="385"/>
      <c r="B2813" s="161"/>
      <c r="C2813" s="161"/>
    </row>
    <row r="2814" spans="1:3" x14ac:dyDescent="0.25">
      <c r="A2814" s="385"/>
      <c r="B2814" s="161"/>
      <c r="C2814" s="161"/>
    </row>
    <row r="2815" spans="1:3" x14ac:dyDescent="0.25">
      <c r="A2815" s="385"/>
      <c r="B2815" s="161"/>
      <c r="C2815" s="161"/>
    </row>
    <row r="2816" spans="1:3" x14ac:dyDescent="0.25">
      <c r="A2816" s="385"/>
      <c r="B2816" s="161"/>
      <c r="C2816" s="161"/>
    </row>
    <row r="2817" spans="1:3" x14ac:dyDescent="0.25">
      <c r="A2817" s="385"/>
      <c r="B2817" s="161"/>
      <c r="C2817" s="161"/>
    </row>
    <row r="2818" spans="1:3" x14ac:dyDescent="0.25">
      <c r="A2818" s="385"/>
      <c r="B2818" s="161"/>
      <c r="C2818" s="161"/>
    </row>
    <row r="2819" spans="1:3" x14ac:dyDescent="0.25">
      <c r="A2819" s="385"/>
      <c r="B2819" s="161"/>
      <c r="C2819" s="161"/>
    </row>
    <row r="2820" spans="1:3" x14ac:dyDescent="0.25">
      <c r="A2820" s="385"/>
      <c r="B2820" s="161"/>
      <c r="C2820" s="161"/>
    </row>
    <row r="2821" spans="1:3" x14ac:dyDescent="0.25">
      <c r="A2821" s="385"/>
      <c r="B2821" s="161"/>
      <c r="C2821" s="161"/>
    </row>
    <row r="2822" spans="1:3" x14ac:dyDescent="0.25">
      <c r="A2822" s="385"/>
      <c r="B2822" s="161"/>
      <c r="C2822" s="161"/>
    </row>
    <row r="2823" spans="1:3" x14ac:dyDescent="0.25">
      <c r="A2823" s="385"/>
      <c r="B2823" s="161"/>
      <c r="C2823" s="161"/>
    </row>
    <row r="2824" spans="1:3" x14ac:dyDescent="0.25">
      <c r="A2824" s="385"/>
      <c r="B2824" s="161"/>
      <c r="C2824" s="161"/>
    </row>
    <row r="2825" spans="1:3" x14ac:dyDescent="0.25">
      <c r="A2825" s="385"/>
      <c r="B2825" s="161"/>
      <c r="C2825" s="161"/>
    </row>
    <row r="2826" spans="1:3" x14ac:dyDescent="0.25">
      <c r="A2826" s="385"/>
      <c r="B2826" s="161"/>
      <c r="C2826" s="161"/>
    </row>
    <row r="2827" spans="1:3" x14ac:dyDescent="0.25">
      <c r="A2827" s="385"/>
      <c r="B2827" s="161"/>
      <c r="C2827" s="161"/>
    </row>
    <row r="2828" spans="1:3" x14ac:dyDescent="0.25">
      <c r="A2828" s="385"/>
      <c r="B2828" s="161"/>
      <c r="C2828" s="161"/>
    </row>
    <row r="2829" spans="1:3" x14ac:dyDescent="0.25">
      <c r="A2829" s="385"/>
      <c r="B2829" s="161"/>
      <c r="C2829" s="161"/>
    </row>
    <row r="2830" spans="1:3" x14ac:dyDescent="0.25">
      <c r="A2830" s="385"/>
      <c r="B2830" s="161"/>
      <c r="C2830" s="161"/>
    </row>
    <row r="2831" spans="1:3" x14ac:dyDescent="0.25">
      <c r="A2831" s="385"/>
      <c r="B2831" s="161"/>
      <c r="C2831" s="161"/>
    </row>
    <row r="2832" spans="1:3" x14ac:dyDescent="0.25">
      <c r="A2832" s="385"/>
      <c r="B2832" s="161"/>
      <c r="C2832" s="161"/>
    </row>
    <row r="2833" spans="1:3" x14ac:dyDescent="0.25">
      <c r="A2833" s="385"/>
      <c r="B2833" s="161"/>
      <c r="C2833" s="161"/>
    </row>
    <row r="2834" spans="1:3" x14ac:dyDescent="0.25">
      <c r="A2834" s="385"/>
      <c r="B2834" s="161"/>
      <c r="C2834" s="161"/>
    </row>
    <row r="2835" spans="1:3" x14ac:dyDescent="0.25">
      <c r="A2835" s="385"/>
      <c r="B2835" s="161"/>
      <c r="C2835" s="161"/>
    </row>
    <row r="2836" spans="1:3" x14ac:dyDescent="0.25">
      <c r="A2836" s="385"/>
      <c r="B2836" s="161"/>
      <c r="C2836" s="161"/>
    </row>
    <row r="2837" spans="1:3" x14ac:dyDescent="0.25">
      <c r="A2837" s="385"/>
      <c r="B2837" s="161"/>
      <c r="C2837" s="161"/>
    </row>
    <row r="2838" spans="1:3" x14ac:dyDescent="0.25">
      <c r="A2838" s="385"/>
      <c r="B2838" s="161"/>
      <c r="C2838" s="161"/>
    </row>
    <row r="2839" spans="1:3" x14ac:dyDescent="0.25">
      <c r="A2839" s="385"/>
      <c r="B2839" s="161"/>
      <c r="C2839" s="161"/>
    </row>
    <row r="2840" spans="1:3" x14ac:dyDescent="0.25">
      <c r="A2840" s="385"/>
      <c r="B2840" s="161"/>
      <c r="C2840" s="161"/>
    </row>
    <row r="2841" spans="1:3" x14ac:dyDescent="0.25">
      <c r="A2841" s="385"/>
      <c r="B2841" s="161"/>
      <c r="C2841" s="161"/>
    </row>
    <row r="2842" spans="1:3" x14ac:dyDescent="0.25">
      <c r="A2842" s="385"/>
      <c r="B2842" s="161"/>
      <c r="C2842" s="161"/>
    </row>
    <row r="2843" spans="1:3" x14ac:dyDescent="0.25">
      <c r="A2843" s="385"/>
      <c r="B2843" s="161"/>
      <c r="C2843" s="161"/>
    </row>
    <row r="2844" spans="1:3" x14ac:dyDescent="0.25">
      <c r="A2844" s="385"/>
      <c r="B2844" s="161"/>
      <c r="C2844" s="161"/>
    </row>
    <row r="2845" spans="1:3" x14ac:dyDescent="0.25">
      <c r="A2845" s="385"/>
      <c r="B2845" s="161"/>
      <c r="C2845" s="161"/>
    </row>
    <row r="2846" spans="1:3" x14ac:dyDescent="0.25">
      <c r="A2846" s="385"/>
      <c r="B2846" s="161"/>
      <c r="C2846" s="161"/>
    </row>
    <row r="2847" spans="1:3" x14ac:dyDescent="0.25">
      <c r="A2847" s="385"/>
      <c r="B2847" s="161"/>
      <c r="C2847" s="161"/>
    </row>
    <row r="2848" spans="1:3" x14ac:dyDescent="0.25">
      <c r="A2848" s="385"/>
      <c r="B2848" s="161"/>
      <c r="C2848" s="161"/>
    </row>
    <row r="2849" spans="1:3" x14ac:dyDescent="0.25">
      <c r="A2849" s="385"/>
      <c r="B2849" s="161"/>
      <c r="C2849" s="161"/>
    </row>
    <row r="2850" spans="1:3" x14ac:dyDescent="0.25">
      <c r="A2850" s="385"/>
      <c r="B2850" s="161"/>
      <c r="C2850" s="161"/>
    </row>
    <row r="2851" spans="1:3" x14ac:dyDescent="0.25">
      <c r="A2851" s="385"/>
      <c r="B2851" s="161"/>
      <c r="C2851" s="161"/>
    </row>
    <row r="2852" spans="1:3" x14ac:dyDescent="0.25">
      <c r="A2852" s="385"/>
      <c r="B2852" s="161"/>
      <c r="C2852" s="161"/>
    </row>
    <row r="2853" spans="1:3" x14ac:dyDescent="0.25">
      <c r="A2853" s="385"/>
      <c r="B2853" s="161"/>
      <c r="C2853" s="161"/>
    </row>
    <row r="2854" spans="1:3" x14ac:dyDescent="0.25">
      <c r="A2854" s="385"/>
      <c r="B2854" s="161"/>
      <c r="C2854" s="161"/>
    </row>
    <row r="2855" spans="1:3" x14ac:dyDescent="0.25">
      <c r="A2855" s="385"/>
      <c r="B2855" s="161"/>
      <c r="C2855" s="161"/>
    </row>
    <row r="2856" spans="1:3" x14ac:dyDescent="0.25">
      <c r="A2856" s="385"/>
      <c r="B2856" s="161"/>
      <c r="C2856" s="161"/>
    </row>
    <row r="2857" spans="1:3" x14ac:dyDescent="0.25">
      <c r="A2857" s="385"/>
      <c r="B2857" s="161"/>
      <c r="C2857" s="161"/>
    </row>
    <row r="2858" spans="1:3" x14ac:dyDescent="0.25">
      <c r="A2858" s="385"/>
      <c r="B2858" s="161"/>
      <c r="C2858" s="161"/>
    </row>
    <row r="2859" spans="1:3" x14ac:dyDescent="0.25">
      <c r="A2859" s="385"/>
      <c r="B2859" s="161"/>
      <c r="C2859" s="161"/>
    </row>
    <row r="2860" spans="1:3" x14ac:dyDescent="0.25">
      <c r="A2860" s="385"/>
      <c r="B2860" s="161"/>
      <c r="C2860" s="161"/>
    </row>
    <row r="2861" spans="1:3" x14ac:dyDescent="0.25">
      <c r="A2861" s="385"/>
      <c r="B2861" s="161"/>
      <c r="C2861" s="161"/>
    </row>
    <row r="2862" spans="1:3" x14ac:dyDescent="0.25">
      <c r="A2862" s="385"/>
      <c r="B2862" s="161"/>
      <c r="C2862" s="161"/>
    </row>
    <row r="2863" spans="1:3" x14ac:dyDescent="0.25">
      <c r="A2863" s="385"/>
      <c r="B2863" s="161"/>
      <c r="C2863" s="161"/>
    </row>
    <row r="2864" spans="1:3" x14ac:dyDescent="0.25">
      <c r="A2864" s="385"/>
      <c r="B2864" s="161"/>
      <c r="C2864" s="161"/>
    </row>
    <row r="2865" spans="1:3" x14ac:dyDescent="0.25">
      <c r="A2865" s="385"/>
      <c r="B2865" s="161"/>
      <c r="C2865" s="161"/>
    </row>
    <row r="2866" spans="1:3" x14ac:dyDescent="0.25">
      <c r="A2866" s="385"/>
      <c r="B2866" s="161"/>
      <c r="C2866" s="161"/>
    </row>
    <row r="2867" spans="1:3" x14ac:dyDescent="0.25">
      <c r="A2867" s="385"/>
      <c r="B2867" s="161"/>
      <c r="C2867" s="161"/>
    </row>
    <row r="2868" spans="1:3" x14ac:dyDescent="0.25">
      <c r="A2868" s="385"/>
      <c r="B2868" s="161"/>
      <c r="C2868" s="161"/>
    </row>
    <row r="2869" spans="1:3" x14ac:dyDescent="0.25">
      <c r="A2869" s="385"/>
      <c r="B2869" s="161"/>
      <c r="C2869" s="161"/>
    </row>
    <row r="2870" spans="1:3" x14ac:dyDescent="0.25">
      <c r="A2870" s="385"/>
      <c r="B2870" s="161"/>
      <c r="C2870" s="161"/>
    </row>
    <row r="2871" spans="1:3" x14ac:dyDescent="0.25">
      <c r="A2871" s="385"/>
      <c r="B2871" s="161"/>
      <c r="C2871" s="161"/>
    </row>
    <row r="2872" spans="1:3" x14ac:dyDescent="0.25">
      <c r="A2872" s="385"/>
      <c r="B2872" s="161"/>
      <c r="C2872" s="161"/>
    </row>
    <row r="2873" spans="1:3" x14ac:dyDescent="0.25">
      <c r="A2873" s="385"/>
      <c r="B2873" s="161"/>
      <c r="C2873" s="161"/>
    </row>
    <row r="2874" spans="1:3" x14ac:dyDescent="0.25">
      <c r="A2874" s="385"/>
      <c r="B2874" s="161"/>
      <c r="C2874" s="161"/>
    </row>
    <row r="2875" spans="1:3" x14ac:dyDescent="0.25">
      <c r="A2875" s="385"/>
      <c r="B2875" s="161"/>
      <c r="C2875" s="161"/>
    </row>
    <row r="2876" spans="1:3" x14ac:dyDescent="0.25">
      <c r="A2876" s="385"/>
      <c r="B2876" s="161"/>
      <c r="C2876" s="161"/>
    </row>
    <row r="2877" spans="1:3" x14ac:dyDescent="0.25">
      <c r="A2877" s="385"/>
      <c r="B2877" s="161"/>
      <c r="C2877" s="161"/>
    </row>
    <row r="2878" spans="1:3" x14ac:dyDescent="0.25">
      <c r="A2878" s="385"/>
      <c r="B2878" s="161"/>
      <c r="C2878" s="161"/>
    </row>
    <row r="2879" spans="1:3" x14ac:dyDescent="0.25">
      <c r="A2879" s="385"/>
      <c r="B2879" s="161"/>
      <c r="C2879" s="161"/>
    </row>
    <row r="2880" spans="1:3" x14ac:dyDescent="0.25">
      <c r="A2880" s="385"/>
      <c r="B2880" s="161"/>
      <c r="C2880" s="161"/>
    </row>
    <row r="2881" spans="1:3" x14ac:dyDescent="0.25">
      <c r="A2881" s="385"/>
      <c r="B2881" s="161"/>
      <c r="C2881" s="161"/>
    </row>
    <row r="2882" spans="1:3" x14ac:dyDescent="0.25">
      <c r="A2882" s="385"/>
      <c r="B2882" s="161"/>
      <c r="C2882" s="161"/>
    </row>
    <row r="2883" spans="1:3" x14ac:dyDescent="0.25">
      <c r="A2883" s="385"/>
      <c r="B2883" s="161"/>
      <c r="C2883" s="161"/>
    </row>
    <row r="2884" spans="1:3" x14ac:dyDescent="0.25">
      <c r="A2884" s="385"/>
      <c r="B2884" s="161"/>
      <c r="C2884" s="161"/>
    </row>
    <row r="2885" spans="1:3" x14ac:dyDescent="0.25">
      <c r="A2885" s="385"/>
      <c r="B2885" s="161"/>
      <c r="C2885" s="161"/>
    </row>
    <row r="2886" spans="1:3" x14ac:dyDescent="0.25">
      <c r="A2886" s="385"/>
      <c r="B2886" s="161"/>
      <c r="C2886" s="161"/>
    </row>
    <row r="2887" spans="1:3" x14ac:dyDescent="0.25">
      <c r="A2887" s="385"/>
      <c r="B2887" s="161"/>
      <c r="C2887" s="161"/>
    </row>
    <row r="2888" spans="1:3" x14ac:dyDescent="0.25">
      <c r="A2888" s="385"/>
      <c r="B2888" s="161"/>
      <c r="C2888" s="161"/>
    </row>
    <row r="2889" spans="1:3" x14ac:dyDescent="0.25">
      <c r="A2889" s="385"/>
      <c r="B2889" s="161"/>
      <c r="C2889" s="161"/>
    </row>
    <row r="2890" spans="1:3" x14ac:dyDescent="0.25">
      <c r="A2890" s="385"/>
      <c r="B2890" s="161"/>
      <c r="C2890" s="161"/>
    </row>
    <row r="2891" spans="1:3" x14ac:dyDescent="0.25">
      <c r="A2891" s="385"/>
      <c r="B2891" s="161"/>
      <c r="C2891" s="161"/>
    </row>
    <row r="2892" spans="1:3" x14ac:dyDescent="0.25">
      <c r="A2892" s="385"/>
      <c r="B2892" s="161"/>
      <c r="C2892" s="161"/>
    </row>
    <row r="2893" spans="1:3" x14ac:dyDescent="0.25">
      <c r="A2893" s="385"/>
      <c r="B2893" s="161"/>
      <c r="C2893" s="161"/>
    </row>
    <row r="2894" spans="1:3" x14ac:dyDescent="0.25">
      <c r="A2894" s="385"/>
      <c r="B2894" s="161"/>
      <c r="C2894" s="161"/>
    </row>
    <row r="2895" spans="1:3" x14ac:dyDescent="0.25">
      <c r="A2895" s="385"/>
      <c r="B2895" s="161"/>
      <c r="C2895" s="161"/>
    </row>
    <row r="2896" spans="1:3" x14ac:dyDescent="0.25">
      <c r="A2896" s="385"/>
      <c r="B2896" s="161"/>
      <c r="C2896" s="161"/>
    </row>
    <row r="2897" spans="1:3" x14ac:dyDescent="0.25">
      <c r="A2897" s="385"/>
      <c r="B2897" s="161"/>
      <c r="C2897" s="161"/>
    </row>
    <row r="2898" spans="1:3" x14ac:dyDescent="0.25">
      <c r="A2898" s="385"/>
      <c r="B2898" s="161"/>
      <c r="C2898" s="161"/>
    </row>
    <row r="2899" spans="1:3" x14ac:dyDescent="0.25">
      <c r="A2899" s="385"/>
      <c r="B2899" s="161"/>
      <c r="C2899" s="161"/>
    </row>
    <row r="2900" spans="1:3" x14ac:dyDescent="0.25">
      <c r="A2900" s="385"/>
      <c r="B2900" s="161"/>
      <c r="C2900" s="161"/>
    </row>
    <row r="2901" spans="1:3" x14ac:dyDescent="0.25">
      <c r="A2901" s="385"/>
      <c r="B2901" s="161"/>
      <c r="C2901" s="161"/>
    </row>
    <row r="2902" spans="1:3" x14ac:dyDescent="0.25">
      <c r="A2902" s="385"/>
      <c r="B2902" s="161"/>
      <c r="C2902" s="161"/>
    </row>
    <row r="2903" spans="1:3" x14ac:dyDescent="0.25">
      <c r="A2903" s="385"/>
      <c r="B2903" s="161"/>
      <c r="C2903" s="161"/>
    </row>
    <row r="2904" spans="1:3" x14ac:dyDescent="0.25">
      <c r="A2904" s="385"/>
      <c r="B2904" s="161"/>
      <c r="C2904" s="161"/>
    </row>
    <row r="2905" spans="1:3" x14ac:dyDescent="0.25">
      <c r="A2905" s="385"/>
      <c r="B2905" s="161"/>
      <c r="C2905" s="161"/>
    </row>
    <row r="2906" spans="1:3" x14ac:dyDescent="0.25">
      <c r="A2906" s="385"/>
      <c r="B2906" s="161"/>
      <c r="C2906" s="161"/>
    </row>
    <row r="2907" spans="1:3" x14ac:dyDescent="0.25">
      <c r="A2907" s="385"/>
      <c r="B2907" s="161"/>
      <c r="C2907" s="161"/>
    </row>
    <row r="2908" spans="1:3" x14ac:dyDescent="0.25">
      <c r="A2908" s="385"/>
      <c r="B2908" s="161"/>
      <c r="C2908" s="161"/>
    </row>
    <row r="2909" spans="1:3" x14ac:dyDescent="0.25">
      <c r="A2909" s="385"/>
      <c r="B2909" s="161"/>
      <c r="C2909" s="161"/>
    </row>
    <row r="2910" spans="1:3" x14ac:dyDescent="0.25">
      <c r="A2910" s="385"/>
      <c r="B2910" s="161"/>
      <c r="C2910" s="161"/>
    </row>
    <row r="2911" spans="1:3" x14ac:dyDescent="0.25">
      <c r="A2911" s="385"/>
      <c r="B2911" s="161"/>
      <c r="C2911" s="161"/>
    </row>
    <row r="2912" spans="1:3" x14ac:dyDescent="0.25">
      <c r="A2912" s="385"/>
      <c r="B2912" s="161"/>
      <c r="C2912" s="161"/>
    </row>
    <row r="2913" spans="1:3" x14ac:dyDescent="0.25">
      <c r="A2913" s="385"/>
      <c r="B2913" s="161"/>
      <c r="C2913" s="161"/>
    </row>
    <row r="2914" spans="1:3" x14ac:dyDescent="0.25">
      <c r="A2914" s="385"/>
      <c r="B2914" s="161"/>
      <c r="C2914" s="161"/>
    </row>
    <row r="2915" spans="1:3" x14ac:dyDescent="0.25">
      <c r="A2915" s="385"/>
      <c r="B2915" s="161"/>
      <c r="C2915" s="161"/>
    </row>
    <row r="2916" spans="1:3" x14ac:dyDescent="0.25">
      <c r="A2916" s="385"/>
      <c r="B2916" s="161"/>
      <c r="C2916" s="161"/>
    </row>
    <row r="2917" spans="1:3" x14ac:dyDescent="0.25">
      <c r="A2917" s="385"/>
      <c r="B2917" s="161"/>
      <c r="C2917" s="161"/>
    </row>
    <row r="2918" spans="1:3" x14ac:dyDescent="0.25">
      <c r="A2918" s="385"/>
      <c r="B2918" s="161"/>
      <c r="C2918" s="161"/>
    </row>
    <row r="2919" spans="1:3" x14ac:dyDescent="0.25">
      <c r="A2919" s="385"/>
      <c r="B2919" s="161"/>
      <c r="C2919" s="161"/>
    </row>
    <row r="2920" spans="1:3" x14ac:dyDescent="0.25">
      <c r="A2920" s="385"/>
      <c r="B2920" s="161"/>
      <c r="C2920" s="161"/>
    </row>
    <row r="2921" spans="1:3" x14ac:dyDescent="0.25">
      <c r="A2921" s="385"/>
      <c r="B2921" s="161"/>
      <c r="C2921" s="161"/>
    </row>
    <row r="2922" spans="1:3" x14ac:dyDescent="0.25">
      <c r="A2922" s="385"/>
      <c r="B2922" s="161"/>
      <c r="C2922" s="161"/>
    </row>
    <row r="2923" spans="1:3" x14ac:dyDescent="0.25">
      <c r="A2923" s="385"/>
      <c r="B2923" s="161"/>
      <c r="C2923" s="161"/>
    </row>
    <row r="2924" spans="1:3" x14ac:dyDescent="0.25">
      <c r="A2924" s="385"/>
      <c r="B2924" s="161"/>
      <c r="C2924" s="161"/>
    </row>
    <row r="2925" spans="1:3" x14ac:dyDescent="0.25">
      <c r="A2925" s="385"/>
      <c r="B2925" s="161"/>
      <c r="C2925" s="161"/>
    </row>
    <row r="2926" spans="1:3" x14ac:dyDescent="0.25">
      <c r="A2926" s="385"/>
      <c r="B2926" s="161"/>
      <c r="C2926" s="161"/>
    </row>
    <row r="2927" spans="1:3" x14ac:dyDescent="0.25">
      <c r="A2927" s="385"/>
      <c r="B2927" s="161"/>
      <c r="C2927" s="161"/>
    </row>
    <row r="2928" spans="1:3" x14ac:dyDescent="0.25">
      <c r="A2928" s="385"/>
      <c r="B2928" s="161"/>
      <c r="C2928" s="161"/>
    </row>
    <row r="2929" spans="1:3" x14ac:dyDescent="0.25">
      <c r="A2929" s="385"/>
      <c r="B2929" s="161"/>
      <c r="C2929" s="161"/>
    </row>
    <row r="2930" spans="1:3" x14ac:dyDescent="0.25">
      <c r="A2930" s="385"/>
      <c r="B2930" s="161"/>
      <c r="C2930" s="161"/>
    </row>
    <row r="2931" spans="1:3" x14ac:dyDescent="0.25">
      <c r="A2931" s="385"/>
      <c r="B2931" s="161"/>
      <c r="C2931" s="161"/>
    </row>
    <row r="2932" spans="1:3" x14ac:dyDescent="0.25">
      <c r="A2932" s="385"/>
      <c r="B2932" s="161"/>
      <c r="C2932" s="161"/>
    </row>
    <row r="2933" spans="1:3" x14ac:dyDescent="0.25">
      <c r="A2933" s="385"/>
      <c r="B2933" s="161"/>
      <c r="C2933" s="161"/>
    </row>
    <row r="2934" spans="1:3" x14ac:dyDescent="0.25">
      <c r="A2934" s="385"/>
      <c r="B2934" s="161"/>
      <c r="C2934" s="161"/>
    </row>
    <row r="2935" spans="1:3" x14ac:dyDescent="0.25">
      <c r="A2935" s="385"/>
      <c r="B2935" s="161"/>
      <c r="C2935" s="161"/>
    </row>
    <row r="2936" spans="1:3" x14ac:dyDescent="0.25">
      <c r="A2936" s="385"/>
      <c r="B2936" s="161"/>
      <c r="C2936" s="161"/>
    </row>
    <row r="2937" spans="1:3" x14ac:dyDescent="0.25">
      <c r="A2937" s="385"/>
      <c r="B2937" s="161"/>
      <c r="C2937" s="161"/>
    </row>
    <row r="2938" spans="1:3" x14ac:dyDescent="0.25">
      <c r="A2938" s="385"/>
      <c r="B2938" s="161"/>
      <c r="C2938" s="161"/>
    </row>
    <row r="2939" spans="1:3" x14ac:dyDescent="0.25">
      <c r="A2939" s="385"/>
      <c r="B2939" s="161"/>
      <c r="C2939" s="161"/>
    </row>
    <row r="2940" spans="1:3" x14ac:dyDescent="0.25">
      <c r="A2940" s="385"/>
      <c r="B2940" s="161"/>
      <c r="C2940" s="161"/>
    </row>
    <row r="2941" spans="1:3" x14ac:dyDescent="0.25">
      <c r="A2941" s="385"/>
      <c r="B2941" s="161"/>
      <c r="C2941" s="161"/>
    </row>
    <row r="2942" spans="1:3" x14ac:dyDescent="0.25">
      <c r="A2942" s="385"/>
      <c r="B2942" s="161"/>
      <c r="C2942" s="161"/>
    </row>
    <row r="2943" spans="1:3" x14ac:dyDescent="0.25">
      <c r="A2943" s="385"/>
      <c r="B2943" s="161"/>
      <c r="C2943" s="161"/>
    </row>
    <row r="2944" spans="1:3" x14ac:dyDescent="0.25">
      <c r="A2944" s="385"/>
      <c r="B2944" s="161"/>
      <c r="C2944" s="161"/>
    </row>
    <row r="2945" spans="1:3" x14ac:dyDescent="0.25">
      <c r="A2945" s="385"/>
      <c r="B2945" s="161"/>
      <c r="C2945" s="161"/>
    </row>
    <row r="2946" spans="1:3" x14ac:dyDescent="0.25">
      <c r="A2946" s="385"/>
      <c r="B2946" s="161"/>
      <c r="C2946" s="161"/>
    </row>
    <row r="2947" spans="1:3" x14ac:dyDescent="0.25">
      <c r="A2947" s="385"/>
      <c r="B2947" s="161"/>
      <c r="C2947" s="161"/>
    </row>
    <row r="2948" spans="1:3" x14ac:dyDescent="0.25">
      <c r="A2948" s="385"/>
      <c r="B2948" s="161"/>
      <c r="C2948" s="161"/>
    </row>
    <row r="2949" spans="1:3" x14ac:dyDescent="0.25">
      <c r="A2949" s="385"/>
      <c r="B2949" s="161"/>
      <c r="C2949" s="161"/>
    </row>
    <row r="2950" spans="1:3" x14ac:dyDescent="0.25">
      <c r="A2950" s="385"/>
      <c r="B2950" s="161"/>
      <c r="C2950" s="161"/>
    </row>
    <row r="2951" spans="1:3" x14ac:dyDescent="0.25">
      <c r="A2951" s="385"/>
      <c r="B2951" s="161"/>
      <c r="C2951" s="161"/>
    </row>
    <row r="2952" spans="1:3" x14ac:dyDescent="0.25">
      <c r="A2952" s="385"/>
      <c r="B2952" s="161"/>
      <c r="C2952" s="161"/>
    </row>
    <row r="2953" spans="1:3" x14ac:dyDescent="0.25">
      <c r="A2953" s="385"/>
      <c r="B2953" s="161"/>
      <c r="C2953" s="161"/>
    </row>
    <row r="2954" spans="1:3" x14ac:dyDescent="0.25">
      <c r="A2954" s="385"/>
      <c r="B2954" s="161"/>
      <c r="C2954" s="161"/>
    </row>
    <row r="2955" spans="1:3" x14ac:dyDescent="0.25">
      <c r="A2955" s="385"/>
      <c r="B2955" s="161"/>
      <c r="C2955" s="161"/>
    </row>
    <row r="2956" spans="1:3" x14ac:dyDescent="0.25">
      <c r="A2956" s="385"/>
      <c r="B2956" s="161"/>
      <c r="C2956" s="161"/>
    </row>
    <row r="2957" spans="1:3" x14ac:dyDescent="0.25">
      <c r="A2957" s="385"/>
      <c r="B2957" s="161"/>
      <c r="C2957" s="161"/>
    </row>
    <row r="2958" spans="1:3" x14ac:dyDescent="0.25">
      <c r="A2958" s="385"/>
      <c r="B2958" s="161"/>
      <c r="C2958" s="161"/>
    </row>
    <row r="2959" spans="1:3" x14ac:dyDescent="0.25">
      <c r="A2959" s="385"/>
      <c r="B2959" s="161"/>
      <c r="C2959" s="161"/>
    </row>
    <row r="2960" spans="1:3" x14ac:dyDescent="0.25">
      <c r="A2960" s="385"/>
      <c r="B2960" s="161"/>
      <c r="C2960" s="161"/>
    </row>
    <row r="2961" spans="1:3" x14ac:dyDescent="0.25">
      <c r="A2961" s="385"/>
      <c r="B2961" s="161"/>
      <c r="C2961" s="161"/>
    </row>
    <row r="2962" spans="1:3" x14ac:dyDescent="0.25">
      <c r="A2962" s="385"/>
      <c r="B2962" s="161"/>
      <c r="C2962" s="161"/>
    </row>
    <row r="2963" spans="1:3" x14ac:dyDescent="0.25">
      <c r="A2963" s="385"/>
      <c r="B2963" s="161"/>
      <c r="C2963" s="161"/>
    </row>
    <row r="2964" spans="1:3" x14ac:dyDescent="0.25">
      <c r="A2964" s="385"/>
      <c r="B2964" s="161"/>
      <c r="C2964" s="161"/>
    </row>
    <row r="2965" spans="1:3" x14ac:dyDescent="0.25">
      <c r="A2965" s="385"/>
      <c r="B2965" s="161"/>
      <c r="C2965" s="161"/>
    </row>
    <row r="2966" spans="1:3" x14ac:dyDescent="0.25">
      <c r="A2966" s="385"/>
      <c r="B2966" s="161"/>
      <c r="C2966" s="161"/>
    </row>
    <row r="2967" spans="1:3" x14ac:dyDescent="0.25">
      <c r="A2967" s="385"/>
      <c r="B2967" s="161"/>
      <c r="C2967" s="161"/>
    </row>
    <row r="2968" spans="1:3" x14ac:dyDescent="0.25">
      <c r="A2968" s="385"/>
      <c r="B2968" s="161"/>
      <c r="C2968" s="161"/>
    </row>
    <row r="2969" spans="1:3" x14ac:dyDescent="0.25">
      <c r="A2969" s="385"/>
      <c r="B2969" s="161"/>
      <c r="C2969" s="161"/>
    </row>
    <row r="2970" spans="1:3" x14ac:dyDescent="0.25">
      <c r="A2970" s="385"/>
      <c r="B2970" s="161"/>
      <c r="C2970" s="161"/>
    </row>
    <row r="2971" spans="1:3" x14ac:dyDescent="0.25">
      <c r="A2971" s="385"/>
      <c r="B2971" s="161"/>
      <c r="C2971" s="161"/>
    </row>
    <row r="2972" spans="1:3" x14ac:dyDescent="0.25">
      <c r="A2972" s="385"/>
      <c r="B2972" s="161"/>
      <c r="C2972" s="161"/>
    </row>
    <row r="2973" spans="1:3" x14ac:dyDescent="0.25">
      <c r="A2973" s="385"/>
      <c r="B2973" s="161"/>
      <c r="C2973" s="161"/>
    </row>
    <row r="2974" spans="1:3" x14ac:dyDescent="0.25">
      <c r="A2974" s="385"/>
      <c r="B2974" s="161"/>
      <c r="C2974" s="161"/>
    </row>
    <row r="2975" spans="1:3" x14ac:dyDescent="0.25">
      <c r="A2975" s="385"/>
      <c r="B2975" s="161"/>
      <c r="C2975" s="161"/>
    </row>
    <row r="2976" spans="1:3" x14ac:dyDescent="0.25">
      <c r="A2976" s="385"/>
      <c r="B2976" s="161"/>
      <c r="C2976" s="161"/>
    </row>
    <row r="2977" spans="1:3" x14ac:dyDescent="0.25">
      <c r="A2977" s="385"/>
      <c r="B2977" s="161"/>
      <c r="C2977" s="161"/>
    </row>
    <row r="2978" spans="1:3" x14ac:dyDescent="0.25">
      <c r="A2978" s="385"/>
      <c r="B2978" s="161"/>
      <c r="C2978" s="161"/>
    </row>
    <row r="2979" spans="1:3" x14ac:dyDescent="0.25">
      <c r="A2979" s="385"/>
      <c r="B2979" s="161"/>
      <c r="C2979" s="161"/>
    </row>
    <row r="2980" spans="1:3" x14ac:dyDescent="0.25">
      <c r="A2980" s="385"/>
      <c r="B2980" s="161"/>
      <c r="C2980" s="161"/>
    </row>
    <row r="2981" spans="1:3" x14ac:dyDescent="0.25">
      <c r="A2981" s="385"/>
      <c r="B2981" s="161"/>
      <c r="C2981" s="161"/>
    </row>
    <row r="2982" spans="1:3" x14ac:dyDescent="0.25">
      <c r="A2982" s="385"/>
      <c r="B2982" s="161"/>
      <c r="C2982" s="161"/>
    </row>
    <row r="2983" spans="1:3" x14ac:dyDescent="0.25">
      <c r="A2983" s="385"/>
      <c r="B2983" s="161"/>
      <c r="C2983" s="161"/>
    </row>
    <row r="2984" spans="1:3" x14ac:dyDescent="0.25">
      <c r="A2984" s="385"/>
      <c r="B2984" s="161"/>
      <c r="C2984" s="161"/>
    </row>
    <row r="2985" spans="1:3" x14ac:dyDescent="0.25">
      <c r="A2985" s="385"/>
      <c r="B2985" s="161"/>
      <c r="C2985" s="161"/>
    </row>
    <row r="2986" spans="1:3" x14ac:dyDescent="0.25">
      <c r="A2986" s="385"/>
      <c r="B2986" s="161"/>
      <c r="C2986" s="161"/>
    </row>
    <row r="2987" spans="1:3" x14ac:dyDescent="0.25">
      <c r="A2987" s="385"/>
      <c r="B2987" s="161"/>
      <c r="C2987" s="161"/>
    </row>
    <row r="2988" spans="1:3" x14ac:dyDescent="0.25">
      <c r="A2988" s="385"/>
      <c r="B2988" s="161"/>
      <c r="C2988" s="161"/>
    </row>
    <row r="2989" spans="1:3" x14ac:dyDescent="0.25">
      <c r="A2989" s="385"/>
      <c r="B2989" s="161"/>
      <c r="C2989" s="161"/>
    </row>
    <row r="2990" spans="1:3" x14ac:dyDescent="0.25">
      <c r="A2990" s="385"/>
      <c r="B2990" s="161"/>
      <c r="C2990" s="161"/>
    </row>
    <row r="2991" spans="1:3" x14ac:dyDescent="0.25">
      <c r="A2991" s="385"/>
      <c r="B2991" s="161"/>
      <c r="C2991" s="161"/>
    </row>
    <row r="2992" spans="1:3" x14ac:dyDescent="0.25">
      <c r="A2992" s="385"/>
      <c r="B2992" s="161"/>
      <c r="C2992" s="161"/>
    </row>
    <row r="2993" spans="1:3" x14ac:dyDescent="0.25">
      <c r="A2993" s="385"/>
      <c r="B2993" s="161"/>
      <c r="C2993" s="161"/>
    </row>
    <row r="2994" spans="1:3" x14ac:dyDescent="0.25">
      <c r="A2994" s="385"/>
      <c r="B2994" s="161"/>
      <c r="C2994" s="161"/>
    </row>
    <row r="2995" spans="1:3" x14ac:dyDescent="0.25">
      <c r="A2995" s="385"/>
      <c r="B2995" s="161"/>
      <c r="C2995" s="161"/>
    </row>
    <row r="2996" spans="1:3" x14ac:dyDescent="0.25">
      <c r="A2996" s="385"/>
      <c r="B2996" s="161"/>
      <c r="C2996" s="161"/>
    </row>
    <row r="2997" spans="1:3" x14ac:dyDescent="0.25">
      <c r="A2997" s="385"/>
      <c r="B2997" s="161"/>
      <c r="C2997" s="161"/>
    </row>
    <row r="2998" spans="1:3" x14ac:dyDescent="0.25">
      <c r="A2998" s="385"/>
      <c r="B2998" s="161"/>
      <c r="C2998" s="161"/>
    </row>
    <row r="2999" spans="1:3" x14ac:dyDescent="0.25">
      <c r="A2999" s="385"/>
      <c r="B2999" s="161"/>
      <c r="C2999" s="161"/>
    </row>
    <row r="3000" spans="1:3" x14ac:dyDescent="0.25">
      <c r="A3000" s="385"/>
      <c r="B3000" s="161"/>
      <c r="C3000" s="161"/>
    </row>
    <row r="3001" spans="1:3" x14ac:dyDescent="0.25">
      <c r="A3001" s="385"/>
      <c r="B3001" s="161"/>
      <c r="C3001" s="161"/>
    </row>
    <row r="3002" spans="1:3" x14ac:dyDescent="0.25">
      <c r="A3002" s="385"/>
      <c r="B3002" s="161"/>
      <c r="C3002" s="161"/>
    </row>
    <row r="3003" spans="1:3" x14ac:dyDescent="0.25">
      <c r="A3003" s="385"/>
      <c r="B3003" s="161"/>
      <c r="C3003" s="161"/>
    </row>
    <row r="3004" spans="1:3" x14ac:dyDescent="0.25">
      <c r="A3004" s="385"/>
      <c r="B3004" s="161"/>
      <c r="C3004" s="161"/>
    </row>
    <row r="3005" spans="1:3" x14ac:dyDescent="0.25">
      <c r="A3005" s="385"/>
      <c r="B3005" s="161"/>
      <c r="C3005" s="161"/>
    </row>
    <row r="3006" spans="1:3" x14ac:dyDescent="0.25">
      <c r="A3006" s="385"/>
      <c r="B3006" s="161"/>
      <c r="C3006" s="161"/>
    </row>
    <row r="3007" spans="1:3" x14ac:dyDescent="0.25">
      <c r="A3007" s="385"/>
      <c r="B3007" s="161"/>
      <c r="C3007" s="161"/>
    </row>
    <row r="3008" spans="1:3" x14ac:dyDescent="0.25">
      <c r="A3008" s="385"/>
      <c r="B3008" s="161"/>
      <c r="C3008" s="161"/>
    </row>
    <row r="3009" spans="1:3" x14ac:dyDescent="0.25">
      <c r="A3009" s="385"/>
      <c r="B3009" s="161"/>
      <c r="C3009" s="161"/>
    </row>
    <row r="3010" spans="1:3" x14ac:dyDescent="0.25">
      <c r="A3010" s="385"/>
      <c r="B3010" s="161"/>
      <c r="C3010" s="161"/>
    </row>
    <row r="3011" spans="1:3" x14ac:dyDescent="0.25">
      <c r="A3011" s="385"/>
      <c r="B3011" s="161"/>
      <c r="C3011" s="161"/>
    </row>
    <row r="3012" spans="1:3" x14ac:dyDescent="0.25">
      <c r="A3012" s="385"/>
      <c r="B3012" s="161"/>
      <c r="C3012" s="161"/>
    </row>
    <row r="3013" spans="1:3" x14ac:dyDescent="0.25">
      <c r="A3013" s="385"/>
      <c r="B3013" s="161"/>
      <c r="C3013" s="161"/>
    </row>
    <row r="3014" spans="1:3" x14ac:dyDescent="0.25">
      <c r="A3014" s="385"/>
      <c r="B3014" s="161"/>
      <c r="C3014" s="161"/>
    </row>
    <row r="3015" spans="1:3" x14ac:dyDescent="0.25">
      <c r="A3015" s="385"/>
      <c r="B3015" s="161"/>
      <c r="C3015" s="161"/>
    </row>
    <row r="3016" spans="1:3" x14ac:dyDescent="0.25">
      <c r="A3016" s="385"/>
      <c r="B3016" s="161"/>
      <c r="C3016" s="161"/>
    </row>
    <row r="3017" spans="1:3" x14ac:dyDescent="0.25">
      <c r="A3017" s="385"/>
      <c r="B3017" s="161"/>
      <c r="C3017" s="161"/>
    </row>
    <row r="3018" spans="1:3" x14ac:dyDescent="0.25">
      <c r="A3018" s="385"/>
      <c r="B3018" s="161"/>
      <c r="C3018" s="161"/>
    </row>
    <row r="3019" spans="1:3" x14ac:dyDescent="0.25">
      <c r="A3019" s="385"/>
      <c r="B3019" s="161"/>
      <c r="C3019" s="161"/>
    </row>
    <row r="3020" spans="1:3" x14ac:dyDescent="0.25">
      <c r="A3020" s="385"/>
      <c r="B3020" s="161"/>
      <c r="C3020" s="161"/>
    </row>
    <row r="3021" spans="1:3" x14ac:dyDescent="0.25">
      <c r="A3021" s="385"/>
      <c r="B3021" s="161"/>
      <c r="C3021" s="161"/>
    </row>
    <row r="3022" spans="1:3" x14ac:dyDescent="0.25">
      <c r="A3022" s="385"/>
      <c r="B3022" s="161"/>
      <c r="C3022" s="161"/>
    </row>
    <row r="3023" spans="1:3" x14ac:dyDescent="0.25">
      <c r="A3023" s="385"/>
      <c r="B3023" s="161"/>
      <c r="C3023" s="161"/>
    </row>
    <row r="3024" spans="1:3" x14ac:dyDescent="0.25">
      <c r="A3024" s="385"/>
      <c r="B3024" s="161"/>
      <c r="C3024" s="161"/>
    </row>
    <row r="3025" spans="1:3" x14ac:dyDescent="0.25">
      <c r="A3025" s="385"/>
      <c r="B3025" s="161"/>
      <c r="C3025" s="161"/>
    </row>
    <row r="3026" spans="1:3" x14ac:dyDescent="0.25">
      <c r="A3026" s="385"/>
      <c r="B3026" s="161"/>
      <c r="C3026" s="161"/>
    </row>
    <row r="3027" spans="1:3" x14ac:dyDescent="0.25">
      <c r="A3027" s="385"/>
      <c r="B3027" s="161"/>
      <c r="C3027" s="161"/>
    </row>
    <row r="3028" spans="1:3" x14ac:dyDescent="0.25">
      <c r="A3028" s="385"/>
      <c r="B3028" s="161"/>
      <c r="C3028" s="161"/>
    </row>
    <row r="3029" spans="1:3" x14ac:dyDescent="0.25">
      <c r="A3029" s="385"/>
      <c r="B3029" s="161"/>
      <c r="C3029" s="161"/>
    </row>
    <row r="3030" spans="1:3" x14ac:dyDescent="0.25">
      <c r="A3030" s="385"/>
      <c r="B3030" s="161"/>
      <c r="C3030" s="161"/>
    </row>
    <row r="3031" spans="1:3" x14ac:dyDescent="0.25">
      <c r="A3031" s="385"/>
      <c r="B3031" s="161"/>
      <c r="C3031" s="161"/>
    </row>
    <row r="3032" spans="1:3" x14ac:dyDescent="0.25">
      <c r="A3032" s="385"/>
      <c r="B3032" s="161"/>
      <c r="C3032" s="161"/>
    </row>
    <row r="3033" spans="1:3" x14ac:dyDescent="0.25">
      <c r="A3033" s="385"/>
      <c r="B3033" s="161"/>
      <c r="C3033" s="161"/>
    </row>
    <row r="3034" spans="1:3" x14ac:dyDescent="0.25">
      <c r="A3034" s="385"/>
      <c r="B3034" s="161"/>
      <c r="C3034" s="161"/>
    </row>
    <row r="3035" spans="1:3" x14ac:dyDescent="0.25">
      <c r="A3035" s="385"/>
      <c r="B3035" s="161"/>
      <c r="C3035" s="161"/>
    </row>
    <row r="3036" spans="1:3" x14ac:dyDescent="0.25">
      <c r="A3036" s="385"/>
      <c r="B3036" s="161"/>
      <c r="C3036" s="161"/>
    </row>
    <row r="3037" spans="1:3" x14ac:dyDescent="0.25">
      <c r="A3037" s="385"/>
      <c r="B3037" s="161"/>
      <c r="C3037" s="161"/>
    </row>
    <row r="3038" spans="1:3" x14ac:dyDescent="0.25">
      <c r="A3038" s="385"/>
      <c r="B3038" s="161"/>
      <c r="C3038" s="161"/>
    </row>
    <row r="3039" spans="1:3" x14ac:dyDescent="0.25">
      <c r="A3039" s="385"/>
      <c r="B3039" s="161"/>
      <c r="C3039" s="161"/>
    </row>
    <row r="3040" spans="1:3" x14ac:dyDescent="0.25">
      <c r="A3040" s="385"/>
      <c r="B3040" s="161"/>
      <c r="C3040" s="161"/>
    </row>
    <row r="3041" spans="1:3" x14ac:dyDescent="0.25">
      <c r="A3041" s="385"/>
      <c r="B3041" s="161"/>
      <c r="C3041" s="161"/>
    </row>
    <row r="3042" spans="1:3" x14ac:dyDescent="0.25">
      <c r="A3042" s="385"/>
      <c r="B3042" s="161"/>
      <c r="C3042" s="161"/>
    </row>
    <row r="3043" spans="1:3" x14ac:dyDescent="0.25">
      <c r="A3043" s="385"/>
      <c r="B3043" s="161"/>
      <c r="C3043" s="161"/>
    </row>
    <row r="3044" spans="1:3" x14ac:dyDescent="0.25">
      <c r="A3044" s="385"/>
      <c r="B3044" s="161"/>
      <c r="C3044" s="161"/>
    </row>
    <row r="3045" spans="1:3" x14ac:dyDescent="0.25">
      <c r="A3045" s="385"/>
      <c r="B3045" s="161"/>
      <c r="C3045" s="161"/>
    </row>
    <row r="3046" spans="1:3" x14ac:dyDescent="0.25">
      <c r="A3046" s="385"/>
      <c r="B3046" s="161"/>
      <c r="C3046" s="161"/>
    </row>
    <row r="3047" spans="1:3" x14ac:dyDescent="0.25">
      <c r="A3047" s="385"/>
      <c r="B3047" s="161"/>
      <c r="C3047" s="161"/>
    </row>
    <row r="3048" spans="1:3" x14ac:dyDescent="0.25">
      <c r="A3048" s="385"/>
      <c r="B3048" s="161"/>
      <c r="C3048" s="161"/>
    </row>
    <row r="3049" spans="1:3" x14ac:dyDescent="0.25">
      <c r="A3049" s="385"/>
      <c r="B3049" s="161"/>
      <c r="C3049" s="161"/>
    </row>
    <row r="3050" spans="1:3" x14ac:dyDescent="0.25">
      <c r="A3050" s="385"/>
      <c r="B3050" s="161"/>
      <c r="C3050" s="161"/>
    </row>
    <row r="3051" spans="1:3" x14ac:dyDescent="0.25">
      <c r="A3051" s="385"/>
      <c r="B3051" s="161"/>
      <c r="C3051" s="161"/>
    </row>
    <row r="3052" spans="1:3" x14ac:dyDescent="0.25">
      <c r="A3052" s="385"/>
      <c r="B3052" s="161"/>
      <c r="C3052" s="161"/>
    </row>
    <row r="3053" spans="1:3" x14ac:dyDescent="0.25">
      <c r="A3053" s="385"/>
      <c r="B3053" s="161"/>
      <c r="C3053" s="161"/>
    </row>
    <row r="3054" spans="1:3" x14ac:dyDescent="0.25">
      <c r="A3054" s="385"/>
      <c r="B3054" s="161"/>
      <c r="C3054" s="161"/>
    </row>
    <row r="3055" spans="1:3" x14ac:dyDescent="0.25">
      <c r="A3055" s="385"/>
      <c r="B3055" s="161"/>
      <c r="C3055" s="161"/>
    </row>
    <row r="3056" spans="1:3" x14ac:dyDescent="0.25">
      <c r="A3056" s="385"/>
      <c r="B3056" s="161"/>
      <c r="C3056" s="161"/>
    </row>
    <row r="3057" spans="1:3" x14ac:dyDescent="0.25">
      <c r="A3057" s="385"/>
      <c r="B3057" s="161"/>
      <c r="C3057" s="161"/>
    </row>
    <row r="3058" spans="1:3" x14ac:dyDescent="0.25">
      <c r="A3058" s="385"/>
      <c r="B3058" s="161"/>
      <c r="C3058" s="161"/>
    </row>
    <row r="3059" spans="1:3" x14ac:dyDescent="0.25">
      <c r="A3059" s="385"/>
      <c r="B3059" s="161"/>
      <c r="C3059" s="161"/>
    </row>
    <row r="3060" spans="1:3" x14ac:dyDescent="0.25">
      <c r="A3060" s="385"/>
      <c r="B3060" s="161"/>
      <c r="C3060" s="161"/>
    </row>
    <row r="3061" spans="1:3" x14ac:dyDescent="0.25">
      <c r="A3061" s="385"/>
      <c r="B3061" s="161"/>
      <c r="C3061" s="161"/>
    </row>
    <row r="3062" spans="1:3" x14ac:dyDescent="0.25">
      <c r="A3062" s="385"/>
      <c r="B3062" s="161"/>
      <c r="C3062" s="161"/>
    </row>
    <row r="3063" spans="1:3" x14ac:dyDescent="0.25">
      <c r="A3063" s="385"/>
      <c r="B3063" s="161"/>
      <c r="C3063" s="161"/>
    </row>
    <row r="3064" spans="1:3" x14ac:dyDescent="0.25">
      <c r="A3064" s="385"/>
      <c r="B3064" s="161"/>
      <c r="C3064" s="161"/>
    </row>
    <row r="3065" spans="1:3" x14ac:dyDescent="0.25">
      <c r="A3065" s="385"/>
      <c r="B3065" s="161"/>
      <c r="C3065" s="161"/>
    </row>
    <row r="3066" spans="1:3" x14ac:dyDescent="0.25">
      <c r="A3066" s="385"/>
      <c r="B3066" s="161"/>
      <c r="C3066" s="161"/>
    </row>
    <row r="3067" spans="1:3" x14ac:dyDescent="0.25">
      <c r="A3067" s="385"/>
      <c r="B3067" s="161"/>
      <c r="C3067" s="161"/>
    </row>
    <row r="3068" spans="1:3" x14ac:dyDescent="0.25">
      <c r="A3068" s="385"/>
      <c r="B3068" s="161"/>
      <c r="C3068" s="161"/>
    </row>
    <row r="3069" spans="1:3" x14ac:dyDescent="0.25">
      <c r="A3069" s="385"/>
      <c r="B3069" s="161"/>
      <c r="C3069" s="161"/>
    </row>
    <row r="3070" spans="1:3" x14ac:dyDescent="0.25">
      <c r="A3070" s="385"/>
      <c r="B3070" s="161"/>
      <c r="C3070" s="161"/>
    </row>
    <row r="3071" spans="1:3" x14ac:dyDescent="0.25">
      <c r="A3071" s="385"/>
      <c r="B3071" s="161"/>
      <c r="C3071" s="161"/>
    </row>
    <row r="3072" spans="1:3" x14ac:dyDescent="0.25">
      <c r="A3072" s="385"/>
      <c r="B3072" s="161"/>
      <c r="C3072" s="161"/>
    </row>
    <row r="3073" spans="1:3" x14ac:dyDescent="0.25">
      <c r="A3073" s="385"/>
      <c r="B3073" s="161"/>
      <c r="C3073" s="161"/>
    </row>
    <row r="3074" spans="1:3" x14ac:dyDescent="0.25">
      <c r="A3074" s="385"/>
      <c r="B3074" s="161"/>
      <c r="C3074" s="161"/>
    </row>
    <row r="3075" spans="1:3" x14ac:dyDescent="0.25">
      <c r="A3075" s="385"/>
      <c r="B3075" s="161"/>
      <c r="C3075" s="161"/>
    </row>
    <row r="3076" spans="1:3" x14ac:dyDescent="0.25">
      <c r="A3076" s="385"/>
      <c r="B3076" s="161"/>
      <c r="C3076" s="161"/>
    </row>
    <row r="3077" spans="1:3" x14ac:dyDescent="0.25">
      <c r="A3077" s="385"/>
      <c r="B3077" s="161"/>
      <c r="C3077" s="161"/>
    </row>
    <row r="3078" spans="1:3" x14ac:dyDescent="0.25">
      <c r="A3078" s="385"/>
      <c r="B3078" s="161"/>
      <c r="C3078" s="161"/>
    </row>
    <row r="3079" spans="1:3" x14ac:dyDescent="0.25">
      <c r="A3079" s="385"/>
      <c r="B3079" s="161"/>
      <c r="C3079" s="161"/>
    </row>
    <row r="3080" spans="1:3" x14ac:dyDescent="0.25">
      <c r="A3080" s="385"/>
      <c r="B3080" s="161"/>
      <c r="C3080" s="161"/>
    </row>
    <row r="3081" spans="1:3" x14ac:dyDescent="0.25">
      <c r="A3081" s="385"/>
      <c r="B3081" s="161"/>
      <c r="C3081" s="161"/>
    </row>
    <row r="3082" spans="1:3" x14ac:dyDescent="0.25">
      <c r="A3082" s="385"/>
      <c r="B3082" s="161"/>
      <c r="C3082" s="161"/>
    </row>
    <row r="3083" spans="1:3" x14ac:dyDescent="0.25">
      <c r="A3083" s="385"/>
      <c r="B3083" s="161"/>
      <c r="C3083" s="161"/>
    </row>
    <row r="3084" spans="1:3" x14ac:dyDescent="0.25">
      <c r="A3084" s="385"/>
      <c r="B3084" s="161"/>
      <c r="C3084" s="161"/>
    </row>
    <row r="3085" spans="1:3" x14ac:dyDescent="0.25">
      <c r="A3085" s="385"/>
      <c r="B3085" s="161"/>
      <c r="C3085" s="161"/>
    </row>
    <row r="3086" spans="1:3" x14ac:dyDescent="0.25">
      <c r="A3086" s="385"/>
      <c r="B3086" s="161"/>
      <c r="C3086" s="161"/>
    </row>
    <row r="3087" spans="1:3" x14ac:dyDescent="0.25">
      <c r="A3087" s="385"/>
      <c r="B3087" s="161"/>
      <c r="C3087" s="161"/>
    </row>
    <row r="3088" spans="1:3" x14ac:dyDescent="0.25">
      <c r="A3088" s="385"/>
      <c r="B3088" s="161"/>
      <c r="C3088" s="161"/>
    </row>
    <row r="3089" spans="1:3" x14ac:dyDescent="0.25">
      <c r="A3089" s="385"/>
      <c r="B3089" s="161"/>
      <c r="C3089" s="161"/>
    </row>
    <row r="3090" spans="1:3" x14ac:dyDescent="0.25">
      <c r="A3090" s="385"/>
      <c r="B3090" s="161"/>
      <c r="C3090" s="161"/>
    </row>
    <row r="3091" spans="1:3" x14ac:dyDescent="0.25">
      <c r="A3091" s="385"/>
      <c r="B3091" s="161"/>
      <c r="C3091" s="161"/>
    </row>
    <row r="3092" spans="1:3" x14ac:dyDescent="0.25">
      <c r="A3092" s="385"/>
      <c r="B3092" s="161"/>
      <c r="C3092" s="161"/>
    </row>
    <row r="3093" spans="1:3" x14ac:dyDescent="0.25">
      <c r="A3093" s="385"/>
      <c r="B3093" s="161"/>
      <c r="C3093" s="161"/>
    </row>
    <row r="3094" spans="1:3" x14ac:dyDescent="0.25">
      <c r="A3094" s="385"/>
      <c r="B3094" s="161"/>
      <c r="C3094" s="161"/>
    </row>
    <row r="3095" spans="1:3" x14ac:dyDescent="0.25">
      <c r="A3095" s="385"/>
      <c r="B3095" s="161"/>
      <c r="C3095" s="161"/>
    </row>
    <row r="3096" spans="1:3" x14ac:dyDescent="0.25">
      <c r="A3096" s="385"/>
      <c r="B3096" s="161"/>
      <c r="C3096" s="161"/>
    </row>
    <row r="3097" spans="1:3" x14ac:dyDescent="0.25">
      <c r="A3097" s="385"/>
      <c r="B3097" s="161"/>
      <c r="C3097" s="161"/>
    </row>
    <row r="3098" spans="1:3" x14ac:dyDescent="0.25">
      <c r="A3098" s="385"/>
      <c r="B3098" s="161"/>
      <c r="C3098" s="161"/>
    </row>
    <row r="3099" spans="1:3" x14ac:dyDescent="0.25">
      <c r="A3099" s="385"/>
      <c r="B3099" s="161"/>
      <c r="C3099" s="161"/>
    </row>
    <row r="3100" spans="1:3" x14ac:dyDescent="0.25">
      <c r="A3100" s="385"/>
      <c r="B3100" s="161"/>
      <c r="C3100" s="161"/>
    </row>
    <row r="3101" spans="1:3" x14ac:dyDescent="0.25">
      <c r="A3101" s="385"/>
      <c r="B3101" s="161"/>
      <c r="C3101" s="161"/>
    </row>
    <row r="3102" spans="1:3" x14ac:dyDescent="0.25">
      <c r="A3102" s="385"/>
      <c r="B3102" s="161"/>
      <c r="C3102" s="161"/>
    </row>
    <row r="3103" spans="1:3" x14ac:dyDescent="0.25">
      <c r="A3103" s="385"/>
      <c r="B3103" s="161"/>
      <c r="C3103" s="161"/>
    </row>
    <row r="3104" spans="1:3" x14ac:dyDescent="0.25">
      <c r="A3104" s="385"/>
      <c r="B3104" s="161"/>
      <c r="C3104" s="161"/>
    </row>
    <row r="3105" spans="1:3" x14ac:dyDescent="0.25">
      <c r="A3105" s="385"/>
      <c r="B3105" s="161"/>
      <c r="C3105" s="161"/>
    </row>
    <row r="3106" spans="1:3" x14ac:dyDescent="0.25">
      <c r="A3106" s="385"/>
      <c r="B3106" s="161"/>
      <c r="C3106" s="161"/>
    </row>
    <row r="3107" spans="1:3" x14ac:dyDescent="0.25">
      <c r="A3107" s="385"/>
      <c r="B3107" s="161"/>
      <c r="C3107" s="161"/>
    </row>
    <row r="3108" spans="1:3" x14ac:dyDescent="0.25">
      <c r="A3108" s="385"/>
      <c r="B3108" s="161"/>
      <c r="C3108" s="161"/>
    </row>
    <row r="3109" spans="1:3" x14ac:dyDescent="0.25">
      <c r="A3109" s="385"/>
      <c r="B3109" s="161"/>
      <c r="C3109" s="161"/>
    </row>
    <row r="3110" spans="1:3" x14ac:dyDescent="0.25">
      <c r="A3110" s="385"/>
      <c r="B3110" s="161"/>
      <c r="C3110" s="161"/>
    </row>
    <row r="3111" spans="1:3" x14ac:dyDescent="0.25">
      <c r="A3111" s="385"/>
      <c r="B3111" s="161"/>
      <c r="C3111" s="161"/>
    </row>
    <row r="3112" spans="1:3" x14ac:dyDescent="0.25">
      <c r="A3112" s="385"/>
      <c r="B3112" s="161"/>
      <c r="C3112" s="161"/>
    </row>
    <row r="3113" spans="1:3" x14ac:dyDescent="0.25">
      <c r="A3113" s="385"/>
      <c r="B3113" s="161"/>
      <c r="C3113" s="161"/>
    </row>
    <row r="3114" spans="1:3" x14ac:dyDescent="0.25">
      <c r="A3114" s="385"/>
      <c r="B3114" s="161"/>
      <c r="C3114" s="161"/>
    </row>
    <row r="3115" spans="1:3" x14ac:dyDescent="0.25">
      <c r="A3115" s="385"/>
      <c r="B3115" s="161"/>
      <c r="C3115" s="161"/>
    </row>
    <row r="3116" spans="1:3" x14ac:dyDescent="0.25">
      <c r="A3116" s="385"/>
      <c r="B3116" s="161"/>
      <c r="C3116" s="161"/>
    </row>
    <row r="3117" spans="1:3" x14ac:dyDescent="0.25">
      <c r="A3117" s="385"/>
      <c r="B3117" s="161"/>
      <c r="C3117" s="161"/>
    </row>
    <row r="3118" spans="1:3" x14ac:dyDescent="0.25">
      <c r="A3118" s="385"/>
      <c r="B3118" s="161"/>
      <c r="C3118" s="161"/>
    </row>
    <row r="3119" spans="1:3" x14ac:dyDescent="0.25">
      <c r="A3119" s="385"/>
      <c r="B3119" s="161"/>
      <c r="C3119" s="161"/>
    </row>
    <row r="3120" spans="1:3" x14ac:dyDescent="0.25">
      <c r="A3120" s="385"/>
      <c r="B3120" s="161"/>
      <c r="C3120" s="161"/>
    </row>
    <row r="3121" spans="1:3" x14ac:dyDescent="0.25">
      <c r="A3121" s="385"/>
      <c r="B3121" s="161"/>
      <c r="C3121" s="161"/>
    </row>
    <row r="3122" spans="1:3" x14ac:dyDescent="0.25">
      <c r="A3122" s="385"/>
      <c r="B3122" s="161"/>
      <c r="C3122" s="161"/>
    </row>
    <row r="3123" spans="1:3" x14ac:dyDescent="0.25">
      <c r="A3123" s="385"/>
      <c r="B3123" s="161"/>
      <c r="C3123" s="161"/>
    </row>
    <row r="3124" spans="1:3" x14ac:dyDescent="0.25">
      <c r="A3124" s="385"/>
      <c r="B3124" s="161"/>
      <c r="C3124" s="161"/>
    </row>
    <row r="3125" spans="1:3" x14ac:dyDescent="0.25">
      <c r="A3125" s="385"/>
      <c r="B3125" s="161"/>
      <c r="C3125" s="161"/>
    </row>
    <row r="3126" spans="1:3" x14ac:dyDescent="0.25">
      <c r="A3126" s="385"/>
      <c r="B3126" s="161"/>
      <c r="C3126" s="161"/>
    </row>
    <row r="3127" spans="1:3" x14ac:dyDescent="0.25">
      <c r="A3127" s="385"/>
      <c r="B3127" s="161"/>
      <c r="C3127" s="161"/>
    </row>
    <row r="3128" spans="1:3" x14ac:dyDescent="0.25">
      <c r="A3128" s="385"/>
      <c r="B3128" s="161"/>
      <c r="C3128" s="161"/>
    </row>
    <row r="3129" spans="1:3" x14ac:dyDescent="0.25">
      <c r="A3129" s="385"/>
      <c r="B3129" s="161"/>
      <c r="C3129" s="161"/>
    </row>
    <row r="3130" spans="1:3" x14ac:dyDescent="0.25">
      <c r="A3130" s="385"/>
      <c r="B3130" s="161"/>
      <c r="C3130" s="161"/>
    </row>
    <row r="3131" spans="1:3" x14ac:dyDescent="0.25">
      <c r="A3131" s="385"/>
      <c r="B3131" s="161"/>
      <c r="C3131" s="161"/>
    </row>
    <row r="3132" spans="1:3" x14ac:dyDescent="0.25">
      <c r="A3132" s="385"/>
      <c r="B3132" s="161"/>
      <c r="C3132" s="161"/>
    </row>
    <row r="3133" spans="1:3" x14ac:dyDescent="0.25">
      <c r="A3133" s="385"/>
      <c r="B3133" s="161"/>
      <c r="C3133" s="161"/>
    </row>
    <row r="3134" spans="1:3" x14ac:dyDescent="0.25">
      <c r="A3134" s="385"/>
      <c r="B3134" s="161"/>
      <c r="C3134" s="161"/>
    </row>
    <row r="3135" spans="1:3" x14ac:dyDescent="0.25">
      <c r="A3135" s="385"/>
      <c r="B3135" s="161"/>
      <c r="C3135" s="161"/>
    </row>
    <row r="3136" spans="1:3" x14ac:dyDescent="0.25">
      <c r="A3136" s="385"/>
      <c r="B3136" s="161"/>
      <c r="C3136" s="161"/>
    </row>
    <row r="3137" spans="1:3" x14ac:dyDescent="0.25">
      <c r="A3137" s="385"/>
      <c r="B3137" s="161"/>
      <c r="C3137" s="161"/>
    </row>
    <row r="3138" spans="1:3" x14ac:dyDescent="0.25">
      <c r="A3138" s="385"/>
      <c r="B3138" s="161"/>
      <c r="C3138" s="161"/>
    </row>
    <row r="3139" spans="1:3" x14ac:dyDescent="0.25">
      <c r="A3139" s="385"/>
      <c r="B3139" s="161"/>
      <c r="C3139" s="161"/>
    </row>
    <row r="3140" spans="1:3" x14ac:dyDescent="0.25">
      <c r="A3140" s="385"/>
      <c r="B3140" s="161"/>
      <c r="C3140" s="161"/>
    </row>
    <row r="3141" spans="1:3" x14ac:dyDescent="0.25">
      <c r="A3141" s="385"/>
      <c r="B3141" s="161"/>
      <c r="C3141" s="161"/>
    </row>
    <row r="3142" spans="1:3" x14ac:dyDescent="0.25">
      <c r="A3142" s="385"/>
      <c r="B3142" s="161"/>
      <c r="C3142" s="161"/>
    </row>
    <row r="3143" spans="1:3" x14ac:dyDescent="0.25">
      <c r="A3143" s="385"/>
      <c r="B3143" s="161"/>
      <c r="C3143" s="161"/>
    </row>
    <row r="3144" spans="1:3" x14ac:dyDescent="0.25">
      <c r="A3144" s="385"/>
      <c r="B3144" s="161"/>
      <c r="C3144" s="161"/>
    </row>
    <row r="3145" spans="1:3" x14ac:dyDescent="0.25">
      <c r="A3145" s="385"/>
      <c r="B3145" s="161"/>
      <c r="C3145" s="161"/>
    </row>
    <row r="3146" spans="1:3" x14ac:dyDescent="0.25">
      <c r="A3146" s="385"/>
      <c r="B3146" s="161"/>
      <c r="C3146" s="161"/>
    </row>
    <row r="3147" spans="1:3" x14ac:dyDescent="0.25">
      <c r="A3147" s="385"/>
      <c r="B3147" s="161"/>
      <c r="C3147" s="161"/>
    </row>
    <row r="3148" spans="1:3" x14ac:dyDescent="0.25">
      <c r="A3148" s="385"/>
      <c r="B3148" s="161"/>
      <c r="C3148" s="161"/>
    </row>
    <row r="3149" spans="1:3" x14ac:dyDescent="0.25">
      <c r="A3149" s="385"/>
      <c r="B3149" s="161"/>
      <c r="C3149" s="161"/>
    </row>
    <row r="3150" spans="1:3" x14ac:dyDescent="0.25">
      <c r="A3150" s="385"/>
      <c r="B3150" s="161"/>
      <c r="C3150" s="161"/>
    </row>
    <row r="3151" spans="1:3" x14ac:dyDescent="0.25">
      <c r="A3151" s="385"/>
      <c r="B3151" s="161"/>
      <c r="C3151" s="161"/>
    </row>
    <row r="3152" spans="1:3" x14ac:dyDescent="0.25">
      <c r="A3152" s="385"/>
      <c r="B3152" s="161"/>
      <c r="C3152" s="161"/>
    </row>
    <row r="3153" spans="1:3" x14ac:dyDescent="0.25">
      <c r="A3153" s="385"/>
      <c r="B3153" s="161"/>
      <c r="C3153" s="161"/>
    </row>
    <row r="3154" spans="1:3" x14ac:dyDescent="0.25">
      <c r="A3154" s="385"/>
      <c r="B3154" s="161"/>
      <c r="C3154" s="161"/>
    </row>
    <row r="3155" spans="1:3" x14ac:dyDescent="0.25">
      <c r="A3155" s="385"/>
      <c r="B3155" s="161"/>
      <c r="C3155" s="161"/>
    </row>
    <row r="3156" spans="1:3" x14ac:dyDescent="0.25">
      <c r="A3156" s="385"/>
      <c r="B3156" s="161"/>
      <c r="C3156" s="161"/>
    </row>
    <row r="3157" spans="1:3" x14ac:dyDescent="0.25">
      <c r="A3157" s="385"/>
      <c r="B3157" s="161"/>
      <c r="C3157" s="161"/>
    </row>
    <row r="3158" spans="1:3" x14ac:dyDescent="0.25">
      <c r="A3158" s="385"/>
      <c r="B3158" s="161"/>
      <c r="C3158" s="161"/>
    </row>
    <row r="3159" spans="1:3" x14ac:dyDescent="0.25">
      <c r="A3159" s="385"/>
      <c r="B3159" s="161"/>
      <c r="C3159" s="161"/>
    </row>
    <row r="3160" spans="1:3" x14ac:dyDescent="0.25">
      <c r="A3160" s="385"/>
      <c r="B3160" s="161"/>
      <c r="C3160" s="161"/>
    </row>
    <row r="3161" spans="1:3" x14ac:dyDescent="0.25">
      <c r="A3161" s="385"/>
      <c r="B3161" s="161"/>
      <c r="C3161" s="161"/>
    </row>
    <row r="3162" spans="1:3" x14ac:dyDescent="0.25">
      <c r="A3162" s="385"/>
      <c r="B3162" s="161"/>
      <c r="C3162" s="161"/>
    </row>
    <row r="3163" spans="1:3" x14ac:dyDescent="0.25">
      <c r="A3163" s="385"/>
      <c r="B3163" s="161"/>
      <c r="C3163" s="161"/>
    </row>
    <row r="3164" spans="1:3" x14ac:dyDescent="0.25">
      <c r="A3164" s="385"/>
      <c r="B3164" s="161"/>
      <c r="C3164" s="161"/>
    </row>
    <row r="3165" spans="1:3" x14ac:dyDescent="0.25">
      <c r="A3165" s="385"/>
      <c r="B3165" s="161"/>
      <c r="C3165" s="161"/>
    </row>
    <row r="3166" spans="1:3" x14ac:dyDescent="0.25">
      <c r="A3166" s="385"/>
      <c r="B3166" s="161"/>
      <c r="C3166" s="161"/>
    </row>
    <row r="3167" spans="1:3" x14ac:dyDescent="0.25">
      <c r="A3167" s="385"/>
      <c r="B3167" s="161"/>
      <c r="C3167" s="161"/>
    </row>
    <row r="3168" spans="1:3" x14ac:dyDescent="0.25">
      <c r="A3168" s="385"/>
      <c r="B3168" s="161"/>
      <c r="C3168" s="161"/>
    </row>
    <row r="3169" spans="1:3" x14ac:dyDescent="0.25">
      <c r="A3169" s="385"/>
      <c r="B3169" s="161"/>
      <c r="C3169" s="161"/>
    </row>
    <row r="3170" spans="1:3" x14ac:dyDescent="0.25">
      <c r="A3170" s="385"/>
      <c r="B3170" s="161"/>
      <c r="C3170" s="161"/>
    </row>
    <row r="3171" spans="1:3" x14ac:dyDescent="0.25">
      <c r="A3171" s="385"/>
      <c r="B3171" s="161"/>
      <c r="C3171" s="161"/>
    </row>
    <row r="3172" spans="1:3" x14ac:dyDescent="0.25">
      <c r="A3172" s="385"/>
      <c r="B3172" s="161"/>
      <c r="C3172" s="161"/>
    </row>
    <row r="3173" spans="1:3" x14ac:dyDescent="0.25">
      <c r="A3173" s="385"/>
      <c r="B3173" s="161"/>
      <c r="C3173" s="161"/>
    </row>
    <row r="3174" spans="1:3" x14ac:dyDescent="0.25">
      <c r="A3174" s="385"/>
      <c r="B3174" s="161"/>
      <c r="C3174" s="161"/>
    </row>
    <row r="3175" spans="1:3" x14ac:dyDescent="0.25">
      <c r="A3175" s="385"/>
      <c r="B3175" s="161"/>
      <c r="C3175" s="161"/>
    </row>
    <row r="3176" spans="1:3" x14ac:dyDescent="0.25">
      <c r="A3176" s="385"/>
      <c r="B3176" s="161"/>
      <c r="C3176" s="161"/>
    </row>
    <row r="3177" spans="1:3" x14ac:dyDescent="0.25">
      <c r="A3177" s="385"/>
      <c r="B3177" s="161"/>
      <c r="C3177" s="161"/>
    </row>
    <row r="3178" spans="1:3" x14ac:dyDescent="0.25">
      <c r="A3178" s="385"/>
      <c r="B3178" s="161"/>
      <c r="C3178" s="161"/>
    </row>
    <row r="3179" spans="1:3" x14ac:dyDescent="0.25">
      <c r="A3179" s="385"/>
      <c r="B3179" s="161"/>
      <c r="C3179" s="161"/>
    </row>
    <row r="3180" spans="1:3" x14ac:dyDescent="0.25">
      <c r="A3180" s="385"/>
      <c r="B3180" s="161"/>
      <c r="C3180" s="161"/>
    </row>
    <row r="3181" spans="1:3" x14ac:dyDescent="0.25">
      <c r="A3181" s="385"/>
      <c r="B3181" s="161"/>
      <c r="C3181" s="161"/>
    </row>
    <row r="3182" spans="1:3" x14ac:dyDescent="0.25">
      <c r="A3182" s="385"/>
      <c r="B3182" s="161"/>
      <c r="C3182" s="161"/>
    </row>
    <row r="3183" spans="1:3" x14ac:dyDescent="0.25">
      <c r="A3183" s="385"/>
      <c r="B3183" s="161"/>
      <c r="C3183" s="161"/>
    </row>
    <row r="3184" spans="1:3" x14ac:dyDescent="0.25">
      <c r="A3184" s="385"/>
      <c r="B3184" s="161"/>
      <c r="C3184" s="161"/>
    </row>
    <row r="3185" spans="1:3" x14ac:dyDescent="0.25">
      <c r="A3185" s="385"/>
      <c r="B3185" s="161"/>
      <c r="C3185" s="161"/>
    </row>
    <row r="3186" spans="1:3" x14ac:dyDescent="0.25">
      <c r="A3186" s="385"/>
      <c r="B3186" s="161"/>
      <c r="C3186" s="161"/>
    </row>
    <row r="3187" spans="1:3" x14ac:dyDescent="0.25">
      <c r="A3187" s="385"/>
      <c r="B3187" s="161"/>
      <c r="C3187" s="161"/>
    </row>
    <row r="3188" spans="1:3" x14ac:dyDescent="0.25">
      <c r="A3188" s="385"/>
      <c r="B3188" s="161"/>
      <c r="C3188" s="161"/>
    </row>
    <row r="3189" spans="1:3" x14ac:dyDescent="0.25">
      <c r="A3189" s="385"/>
      <c r="B3189" s="161"/>
      <c r="C3189" s="161"/>
    </row>
    <row r="3190" spans="1:3" x14ac:dyDescent="0.25">
      <c r="A3190" s="385"/>
      <c r="B3190" s="161"/>
      <c r="C3190" s="161"/>
    </row>
    <row r="3191" spans="1:3" x14ac:dyDescent="0.25">
      <c r="A3191" s="385"/>
      <c r="B3191" s="161"/>
      <c r="C3191" s="161"/>
    </row>
    <row r="3192" spans="1:3" x14ac:dyDescent="0.25">
      <c r="A3192" s="385"/>
      <c r="B3192" s="161"/>
      <c r="C3192" s="161"/>
    </row>
    <row r="3193" spans="1:3" x14ac:dyDescent="0.25">
      <c r="A3193" s="385"/>
      <c r="B3193" s="161"/>
      <c r="C3193" s="161"/>
    </row>
    <row r="3194" spans="1:3" x14ac:dyDescent="0.25">
      <c r="A3194" s="385"/>
      <c r="B3194" s="161"/>
      <c r="C3194" s="161"/>
    </row>
    <row r="3195" spans="1:3" x14ac:dyDescent="0.25">
      <c r="A3195" s="385"/>
      <c r="B3195" s="161"/>
      <c r="C3195" s="161"/>
    </row>
    <row r="3196" spans="1:3" x14ac:dyDescent="0.25">
      <c r="A3196" s="385"/>
      <c r="B3196" s="161"/>
      <c r="C3196" s="161"/>
    </row>
    <row r="3197" spans="1:3" x14ac:dyDescent="0.25">
      <c r="A3197" s="385"/>
      <c r="B3197" s="161"/>
      <c r="C3197" s="161"/>
    </row>
    <row r="3198" spans="1:3" x14ac:dyDescent="0.25">
      <c r="A3198" s="385"/>
      <c r="B3198" s="161"/>
      <c r="C3198" s="161"/>
    </row>
    <row r="3199" spans="1:3" x14ac:dyDescent="0.25">
      <c r="A3199" s="385"/>
      <c r="B3199" s="161"/>
      <c r="C3199" s="161"/>
    </row>
    <row r="3200" spans="1:3" x14ac:dyDescent="0.25">
      <c r="A3200" s="385"/>
      <c r="B3200" s="161"/>
      <c r="C3200" s="161"/>
    </row>
    <row r="3201" spans="1:3" x14ac:dyDescent="0.25">
      <c r="A3201" s="385"/>
      <c r="B3201" s="161"/>
      <c r="C3201" s="161"/>
    </row>
    <row r="3202" spans="1:3" x14ac:dyDescent="0.25">
      <c r="A3202" s="385"/>
      <c r="B3202" s="161"/>
      <c r="C3202" s="161"/>
    </row>
    <row r="3203" spans="1:3" x14ac:dyDescent="0.25">
      <c r="A3203" s="385"/>
      <c r="B3203" s="161"/>
      <c r="C3203" s="161"/>
    </row>
    <row r="3204" spans="1:3" x14ac:dyDescent="0.25">
      <c r="A3204" s="385"/>
      <c r="B3204" s="161"/>
      <c r="C3204" s="161"/>
    </row>
    <row r="3205" spans="1:3" x14ac:dyDescent="0.25">
      <c r="A3205" s="385"/>
      <c r="B3205" s="161"/>
      <c r="C3205" s="161"/>
    </row>
    <row r="3206" spans="1:3" x14ac:dyDescent="0.25">
      <c r="A3206" s="385"/>
      <c r="B3206" s="161"/>
      <c r="C3206" s="161"/>
    </row>
    <row r="3207" spans="1:3" x14ac:dyDescent="0.25">
      <c r="A3207" s="385"/>
      <c r="B3207" s="161"/>
      <c r="C3207" s="161"/>
    </row>
    <row r="3208" spans="1:3" x14ac:dyDescent="0.25">
      <c r="A3208" s="385"/>
      <c r="B3208" s="161"/>
      <c r="C3208" s="161"/>
    </row>
    <row r="3209" spans="1:3" x14ac:dyDescent="0.25">
      <c r="A3209" s="385"/>
      <c r="B3209" s="161"/>
      <c r="C3209" s="161"/>
    </row>
    <row r="3210" spans="1:3" x14ac:dyDescent="0.25">
      <c r="A3210" s="385"/>
      <c r="B3210" s="161"/>
      <c r="C3210" s="161"/>
    </row>
    <row r="3211" spans="1:3" x14ac:dyDescent="0.25">
      <c r="A3211" s="385"/>
      <c r="B3211" s="161"/>
      <c r="C3211" s="161"/>
    </row>
    <row r="3212" spans="1:3" x14ac:dyDescent="0.25">
      <c r="A3212" s="385"/>
      <c r="B3212" s="161"/>
      <c r="C3212" s="161"/>
    </row>
    <row r="3213" spans="1:3" x14ac:dyDescent="0.25">
      <c r="A3213" s="385"/>
      <c r="B3213" s="161"/>
      <c r="C3213" s="161"/>
    </row>
    <row r="3214" spans="1:3" x14ac:dyDescent="0.25">
      <c r="A3214" s="385"/>
      <c r="B3214" s="161"/>
      <c r="C3214" s="161"/>
    </row>
    <row r="3215" spans="1:3" x14ac:dyDescent="0.25">
      <c r="A3215" s="385"/>
      <c r="B3215" s="161"/>
      <c r="C3215" s="161"/>
    </row>
    <row r="3216" spans="1:3" x14ac:dyDescent="0.25">
      <c r="A3216" s="385"/>
      <c r="B3216" s="161"/>
      <c r="C3216" s="161"/>
    </row>
    <row r="3217" spans="1:3" x14ac:dyDescent="0.25">
      <c r="A3217" s="385"/>
      <c r="B3217" s="161"/>
      <c r="C3217" s="161"/>
    </row>
    <row r="3218" spans="1:3" x14ac:dyDescent="0.25">
      <c r="A3218" s="385"/>
      <c r="B3218" s="161"/>
      <c r="C3218" s="161"/>
    </row>
    <row r="3219" spans="1:3" x14ac:dyDescent="0.25">
      <c r="A3219" s="385"/>
      <c r="B3219" s="161"/>
      <c r="C3219" s="161"/>
    </row>
    <row r="3220" spans="1:3" x14ac:dyDescent="0.25">
      <c r="A3220" s="385"/>
      <c r="B3220" s="161"/>
      <c r="C3220" s="161"/>
    </row>
    <row r="3221" spans="1:3" x14ac:dyDescent="0.25">
      <c r="A3221" s="385"/>
      <c r="B3221" s="161"/>
      <c r="C3221" s="161"/>
    </row>
    <row r="3222" spans="1:3" x14ac:dyDescent="0.25">
      <c r="A3222" s="385"/>
      <c r="B3222" s="161"/>
      <c r="C3222" s="161"/>
    </row>
    <row r="3223" spans="1:3" x14ac:dyDescent="0.25">
      <c r="A3223" s="385"/>
      <c r="B3223" s="161"/>
      <c r="C3223" s="161"/>
    </row>
    <row r="3224" spans="1:3" x14ac:dyDescent="0.25">
      <c r="A3224" s="385"/>
      <c r="B3224" s="161"/>
      <c r="C3224" s="161"/>
    </row>
    <row r="3225" spans="1:3" x14ac:dyDescent="0.25">
      <c r="A3225" s="385"/>
      <c r="B3225" s="161"/>
      <c r="C3225" s="161"/>
    </row>
    <row r="3226" spans="1:3" x14ac:dyDescent="0.25">
      <c r="A3226" s="385"/>
      <c r="B3226" s="161"/>
      <c r="C3226" s="161"/>
    </row>
    <row r="3227" spans="1:3" x14ac:dyDescent="0.25">
      <c r="A3227" s="385"/>
      <c r="B3227" s="161"/>
      <c r="C3227" s="161"/>
    </row>
    <row r="3228" spans="1:3" x14ac:dyDescent="0.25">
      <c r="A3228" s="385"/>
      <c r="B3228" s="161"/>
      <c r="C3228" s="161"/>
    </row>
    <row r="3229" spans="1:3" x14ac:dyDescent="0.25">
      <c r="A3229" s="385"/>
      <c r="B3229" s="161"/>
      <c r="C3229" s="161"/>
    </row>
    <row r="3230" spans="1:3" x14ac:dyDescent="0.25">
      <c r="A3230" s="385"/>
      <c r="B3230" s="161"/>
      <c r="C3230" s="161"/>
    </row>
    <row r="3231" spans="1:3" x14ac:dyDescent="0.25">
      <c r="A3231" s="385"/>
      <c r="B3231" s="161"/>
      <c r="C3231" s="161"/>
    </row>
    <row r="3232" spans="1:3" x14ac:dyDescent="0.25">
      <c r="A3232" s="385"/>
      <c r="B3232" s="161"/>
      <c r="C3232" s="161"/>
    </row>
    <row r="3233" spans="1:3" x14ac:dyDescent="0.25">
      <c r="A3233" s="385"/>
      <c r="B3233" s="161"/>
      <c r="C3233" s="161"/>
    </row>
    <row r="3234" spans="1:3" x14ac:dyDescent="0.25">
      <c r="A3234" s="385"/>
      <c r="B3234" s="161"/>
      <c r="C3234" s="161"/>
    </row>
    <row r="3235" spans="1:3" x14ac:dyDescent="0.25">
      <c r="A3235" s="385"/>
      <c r="B3235" s="161"/>
      <c r="C3235" s="161"/>
    </row>
    <row r="3236" spans="1:3" x14ac:dyDescent="0.25">
      <c r="A3236" s="385"/>
      <c r="B3236" s="161"/>
      <c r="C3236" s="161"/>
    </row>
    <row r="3237" spans="1:3" x14ac:dyDescent="0.25">
      <c r="A3237" s="385"/>
      <c r="B3237" s="161"/>
      <c r="C3237" s="161"/>
    </row>
    <row r="3238" spans="1:3" x14ac:dyDescent="0.25">
      <c r="A3238" s="385"/>
      <c r="B3238" s="161"/>
      <c r="C3238" s="161"/>
    </row>
    <row r="3239" spans="1:3" x14ac:dyDescent="0.25">
      <c r="A3239" s="385"/>
      <c r="B3239" s="161"/>
      <c r="C3239" s="161"/>
    </row>
    <row r="3240" spans="1:3" x14ac:dyDescent="0.25">
      <c r="A3240" s="385"/>
      <c r="B3240" s="161"/>
      <c r="C3240" s="161"/>
    </row>
    <row r="3241" spans="1:3" x14ac:dyDescent="0.25">
      <c r="A3241" s="385"/>
      <c r="B3241" s="161"/>
      <c r="C3241" s="161"/>
    </row>
    <row r="3242" spans="1:3" x14ac:dyDescent="0.25">
      <c r="A3242" s="385"/>
      <c r="B3242" s="161"/>
      <c r="C3242" s="161"/>
    </row>
    <row r="3243" spans="1:3" x14ac:dyDescent="0.25">
      <c r="A3243" s="385"/>
      <c r="B3243" s="161"/>
      <c r="C3243" s="161"/>
    </row>
    <row r="3244" spans="1:3" x14ac:dyDescent="0.25">
      <c r="A3244" s="385"/>
      <c r="B3244" s="161"/>
      <c r="C3244" s="161"/>
    </row>
    <row r="3245" spans="1:3" x14ac:dyDescent="0.25">
      <c r="A3245" s="385"/>
      <c r="B3245" s="161"/>
      <c r="C3245" s="161"/>
    </row>
    <row r="3246" spans="1:3" x14ac:dyDescent="0.25">
      <c r="A3246" s="385"/>
      <c r="B3246" s="161"/>
      <c r="C3246" s="161"/>
    </row>
    <row r="3247" spans="1:3" x14ac:dyDescent="0.25">
      <c r="A3247" s="385"/>
      <c r="B3247" s="161"/>
      <c r="C3247" s="161"/>
    </row>
    <row r="3248" spans="1:3" x14ac:dyDescent="0.25">
      <c r="A3248" s="385"/>
      <c r="B3248" s="161"/>
      <c r="C3248" s="161"/>
    </row>
    <row r="3249" spans="1:3" x14ac:dyDescent="0.25">
      <c r="A3249" s="385"/>
      <c r="B3249" s="161"/>
      <c r="C3249" s="161"/>
    </row>
    <row r="3250" spans="1:3" x14ac:dyDescent="0.25">
      <c r="A3250" s="385"/>
      <c r="B3250" s="161"/>
      <c r="C3250" s="161"/>
    </row>
    <row r="3251" spans="1:3" x14ac:dyDescent="0.25">
      <c r="A3251" s="385"/>
      <c r="B3251" s="161"/>
      <c r="C3251" s="161"/>
    </row>
    <row r="3252" spans="1:3" x14ac:dyDescent="0.25">
      <c r="A3252" s="385"/>
      <c r="B3252" s="161"/>
      <c r="C3252" s="161"/>
    </row>
    <row r="3253" spans="1:3" x14ac:dyDescent="0.25">
      <c r="A3253" s="385"/>
      <c r="B3253" s="161"/>
      <c r="C3253" s="161"/>
    </row>
    <row r="3254" spans="1:3" x14ac:dyDescent="0.25">
      <c r="A3254" s="385"/>
      <c r="B3254" s="161"/>
      <c r="C3254" s="161"/>
    </row>
    <row r="3255" spans="1:3" x14ac:dyDescent="0.25">
      <c r="A3255" s="385"/>
      <c r="B3255" s="161"/>
      <c r="C3255" s="161"/>
    </row>
    <row r="3256" spans="1:3" x14ac:dyDescent="0.25">
      <c r="A3256" s="385"/>
      <c r="B3256" s="161"/>
      <c r="C3256" s="161"/>
    </row>
    <row r="3257" spans="1:3" x14ac:dyDescent="0.25">
      <c r="A3257" s="385"/>
      <c r="B3257" s="161"/>
      <c r="C3257" s="161"/>
    </row>
    <row r="3258" spans="1:3" x14ac:dyDescent="0.25">
      <c r="A3258" s="385"/>
      <c r="B3258" s="161"/>
      <c r="C3258" s="161"/>
    </row>
    <row r="3259" spans="1:3" x14ac:dyDescent="0.25">
      <c r="A3259" s="385"/>
      <c r="B3259" s="161"/>
      <c r="C3259" s="161"/>
    </row>
    <row r="3260" spans="1:3" x14ac:dyDescent="0.25">
      <c r="A3260" s="385"/>
      <c r="B3260" s="161"/>
      <c r="C3260" s="161"/>
    </row>
    <row r="3261" spans="1:3" x14ac:dyDescent="0.25">
      <c r="A3261" s="385"/>
      <c r="B3261" s="161"/>
      <c r="C3261" s="161"/>
    </row>
    <row r="3262" spans="1:3" x14ac:dyDescent="0.25">
      <c r="A3262" s="385"/>
      <c r="B3262" s="161"/>
      <c r="C3262" s="161"/>
    </row>
    <row r="3263" spans="1:3" x14ac:dyDescent="0.25">
      <c r="A3263" s="385"/>
      <c r="B3263" s="161"/>
      <c r="C3263" s="161"/>
    </row>
    <row r="3264" spans="1:3" x14ac:dyDescent="0.25">
      <c r="A3264" s="385"/>
      <c r="B3264" s="161"/>
      <c r="C3264" s="161"/>
    </row>
    <row r="3265" spans="1:3" x14ac:dyDescent="0.25">
      <c r="A3265" s="385"/>
      <c r="B3265" s="161"/>
      <c r="C3265" s="161"/>
    </row>
    <row r="3266" spans="1:3" x14ac:dyDescent="0.25">
      <c r="A3266" s="385"/>
      <c r="B3266" s="161"/>
      <c r="C3266" s="161"/>
    </row>
    <row r="3267" spans="1:3" x14ac:dyDescent="0.25">
      <c r="A3267" s="385"/>
      <c r="B3267" s="161"/>
      <c r="C3267" s="161"/>
    </row>
    <row r="3268" spans="1:3" x14ac:dyDescent="0.25">
      <c r="A3268" s="385"/>
      <c r="B3268" s="161"/>
      <c r="C3268" s="161"/>
    </row>
    <row r="3269" spans="1:3" x14ac:dyDescent="0.25">
      <c r="A3269" s="385"/>
      <c r="B3269" s="161"/>
      <c r="C3269" s="161"/>
    </row>
    <row r="3270" spans="1:3" x14ac:dyDescent="0.25">
      <c r="A3270" s="385"/>
      <c r="B3270" s="161"/>
      <c r="C3270" s="161"/>
    </row>
    <row r="3271" spans="1:3" x14ac:dyDescent="0.25">
      <c r="A3271" s="385"/>
      <c r="B3271" s="161"/>
      <c r="C3271" s="161"/>
    </row>
    <row r="3272" spans="1:3" x14ac:dyDescent="0.25">
      <c r="A3272" s="385"/>
      <c r="B3272" s="161"/>
      <c r="C3272" s="161"/>
    </row>
    <row r="3273" spans="1:3" x14ac:dyDescent="0.25">
      <c r="A3273" s="385"/>
      <c r="B3273" s="161"/>
      <c r="C3273" s="161"/>
    </row>
    <row r="3274" spans="1:3" x14ac:dyDescent="0.25">
      <c r="A3274" s="385"/>
      <c r="B3274" s="161"/>
      <c r="C3274" s="161"/>
    </row>
    <row r="3275" spans="1:3" x14ac:dyDescent="0.25">
      <c r="A3275" s="385"/>
      <c r="B3275" s="161"/>
      <c r="C3275" s="161"/>
    </row>
    <row r="3276" spans="1:3" x14ac:dyDescent="0.25">
      <c r="A3276" s="385"/>
      <c r="B3276" s="161"/>
      <c r="C3276" s="161"/>
    </row>
    <row r="3277" spans="1:3" x14ac:dyDescent="0.25">
      <c r="A3277" s="385"/>
      <c r="B3277" s="161"/>
      <c r="C3277" s="161"/>
    </row>
    <row r="3278" spans="1:3" x14ac:dyDescent="0.25">
      <c r="A3278" s="385"/>
      <c r="B3278" s="161"/>
      <c r="C3278" s="161"/>
    </row>
    <row r="3279" spans="1:3" x14ac:dyDescent="0.25">
      <c r="A3279" s="385"/>
      <c r="B3279" s="161"/>
      <c r="C3279" s="161"/>
    </row>
    <row r="3280" spans="1:3" x14ac:dyDescent="0.25">
      <c r="A3280" s="385"/>
      <c r="B3280" s="161"/>
      <c r="C3280" s="161"/>
    </row>
    <row r="3281" spans="1:3" x14ac:dyDescent="0.25">
      <c r="A3281" s="385"/>
      <c r="B3281" s="161"/>
      <c r="C3281" s="161"/>
    </row>
    <row r="3282" spans="1:3" x14ac:dyDescent="0.25">
      <c r="A3282" s="385"/>
      <c r="B3282" s="161"/>
      <c r="C3282" s="161"/>
    </row>
    <row r="3283" spans="1:3" x14ac:dyDescent="0.25">
      <c r="A3283" s="385"/>
      <c r="B3283" s="161"/>
      <c r="C3283" s="161"/>
    </row>
    <row r="3284" spans="1:3" x14ac:dyDescent="0.25">
      <c r="A3284" s="385"/>
      <c r="B3284" s="161"/>
      <c r="C3284" s="161"/>
    </row>
    <row r="3285" spans="1:3" x14ac:dyDescent="0.25">
      <c r="A3285" s="385"/>
      <c r="B3285" s="161"/>
      <c r="C3285" s="161"/>
    </row>
    <row r="3286" spans="1:3" x14ac:dyDescent="0.25">
      <c r="A3286" s="385"/>
      <c r="B3286" s="161"/>
      <c r="C3286" s="161"/>
    </row>
    <row r="3287" spans="1:3" x14ac:dyDescent="0.25">
      <c r="A3287" s="385"/>
      <c r="B3287" s="161"/>
      <c r="C3287" s="161"/>
    </row>
    <row r="3288" spans="1:3" x14ac:dyDescent="0.25">
      <c r="A3288" s="385"/>
      <c r="B3288" s="161"/>
      <c r="C3288" s="161"/>
    </row>
    <row r="3289" spans="1:3" x14ac:dyDescent="0.25">
      <c r="A3289" s="385"/>
      <c r="B3289" s="161"/>
      <c r="C3289" s="161"/>
    </row>
    <row r="3290" spans="1:3" x14ac:dyDescent="0.25">
      <c r="A3290" s="385"/>
      <c r="B3290" s="161"/>
      <c r="C3290" s="161"/>
    </row>
    <row r="3291" spans="1:3" x14ac:dyDescent="0.25">
      <c r="A3291" s="385"/>
      <c r="B3291" s="161"/>
      <c r="C3291" s="161"/>
    </row>
    <row r="3292" spans="1:3" x14ac:dyDescent="0.25">
      <c r="A3292" s="385"/>
      <c r="B3292" s="161"/>
      <c r="C3292" s="161"/>
    </row>
    <row r="3293" spans="1:3" x14ac:dyDescent="0.25">
      <c r="A3293" s="385"/>
      <c r="B3293" s="161"/>
      <c r="C3293" s="161"/>
    </row>
    <row r="3294" spans="1:3" x14ac:dyDescent="0.25">
      <c r="A3294" s="385"/>
      <c r="B3294" s="161"/>
      <c r="C3294" s="161"/>
    </row>
    <row r="3295" spans="1:3" x14ac:dyDescent="0.25">
      <c r="A3295" s="385"/>
      <c r="B3295" s="161"/>
      <c r="C3295" s="161"/>
    </row>
    <row r="3296" spans="1:3" x14ac:dyDescent="0.25">
      <c r="A3296" s="385"/>
      <c r="B3296" s="161"/>
      <c r="C3296" s="161"/>
    </row>
    <row r="3297" spans="1:3" x14ac:dyDescent="0.25">
      <c r="A3297" s="385"/>
      <c r="B3297" s="161"/>
      <c r="C3297" s="161"/>
    </row>
    <row r="3298" spans="1:3" x14ac:dyDescent="0.25">
      <c r="A3298" s="385"/>
      <c r="B3298" s="161"/>
      <c r="C3298" s="161"/>
    </row>
    <row r="3299" spans="1:3" x14ac:dyDescent="0.25">
      <c r="A3299" s="385"/>
      <c r="B3299" s="161"/>
      <c r="C3299" s="161"/>
    </row>
    <row r="3300" spans="1:3" x14ac:dyDescent="0.25">
      <c r="A3300" s="385"/>
      <c r="B3300" s="161"/>
      <c r="C3300" s="161"/>
    </row>
    <row r="3301" spans="1:3" x14ac:dyDescent="0.25">
      <c r="A3301" s="385"/>
      <c r="B3301" s="161"/>
      <c r="C3301" s="161"/>
    </row>
    <row r="3302" spans="1:3" x14ac:dyDescent="0.25">
      <c r="A3302" s="385"/>
      <c r="B3302" s="161"/>
      <c r="C3302" s="161"/>
    </row>
    <row r="3303" spans="1:3" x14ac:dyDescent="0.25">
      <c r="A3303" s="385"/>
      <c r="B3303" s="161"/>
      <c r="C3303" s="161"/>
    </row>
    <row r="3304" spans="1:3" x14ac:dyDescent="0.25">
      <c r="A3304" s="385"/>
      <c r="B3304" s="161"/>
      <c r="C3304" s="161"/>
    </row>
    <row r="3305" spans="1:3" x14ac:dyDescent="0.25">
      <c r="A3305" s="385"/>
      <c r="B3305" s="161"/>
      <c r="C3305" s="161"/>
    </row>
    <row r="3306" spans="1:3" x14ac:dyDescent="0.25">
      <c r="A3306" s="385"/>
      <c r="B3306" s="161"/>
      <c r="C3306" s="161"/>
    </row>
    <row r="3307" spans="1:3" x14ac:dyDescent="0.25">
      <c r="A3307" s="385"/>
      <c r="B3307" s="161"/>
      <c r="C3307" s="161"/>
    </row>
    <row r="3308" spans="1:3" x14ac:dyDescent="0.25">
      <c r="A3308" s="385"/>
      <c r="B3308" s="161"/>
      <c r="C3308" s="161"/>
    </row>
    <row r="3309" spans="1:3" x14ac:dyDescent="0.25">
      <c r="A3309" s="385"/>
      <c r="B3309" s="161"/>
      <c r="C3309" s="161"/>
    </row>
    <row r="3310" spans="1:3" x14ac:dyDescent="0.25">
      <c r="A3310" s="385"/>
      <c r="B3310" s="161"/>
      <c r="C3310" s="161"/>
    </row>
    <row r="3311" spans="1:3" x14ac:dyDescent="0.25">
      <c r="A3311" s="385"/>
      <c r="B3311" s="161"/>
      <c r="C3311" s="161"/>
    </row>
    <row r="3312" spans="1:3" x14ac:dyDescent="0.25">
      <c r="A3312" s="385"/>
      <c r="B3312" s="161"/>
      <c r="C3312" s="161"/>
    </row>
    <row r="3313" spans="1:3" x14ac:dyDescent="0.25">
      <c r="A3313" s="385"/>
      <c r="B3313" s="161"/>
      <c r="C3313" s="161"/>
    </row>
    <row r="3314" spans="1:3" x14ac:dyDescent="0.25">
      <c r="A3314" s="385"/>
      <c r="B3314" s="161"/>
      <c r="C3314" s="161"/>
    </row>
    <row r="3315" spans="1:3" x14ac:dyDescent="0.25">
      <c r="A3315" s="385"/>
      <c r="B3315" s="161"/>
      <c r="C3315" s="161"/>
    </row>
    <row r="3316" spans="1:3" x14ac:dyDescent="0.25">
      <c r="A3316" s="385"/>
      <c r="B3316" s="161"/>
      <c r="C3316" s="161"/>
    </row>
    <row r="3317" spans="1:3" x14ac:dyDescent="0.25">
      <c r="A3317" s="385"/>
      <c r="B3317" s="161"/>
      <c r="C3317" s="161"/>
    </row>
    <row r="3318" spans="1:3" x14ac:dyDescent="0.25">
      <c r="A3318" s="385"/>
      <c r="B3318" s="161"/>
      <c r="C3318" s="161"/>
    </row>
    <row r="3319" spans="1:3" x14ac:dyDescent="0.25">
      <c r="A3319" s="385"/>
      <c r="B3319" s="161"/>
      <c r="C3319" s="161"/>
    </row>
    <row r="3320" spans="1:3" x14ac:dyDescent="0.25">
      <c r="A3320" s="385"/>
      <c r="B3320" s="161"/>
      <c r="C3320" s="161"/>
    </row>
    <row r="3321" spans="1:3" x14ac:dyDescent="0.25">
      <c r="A3321" s="385"/>
      <c r="B3321" s="161"/>
      <c r="C3321" s="161"/>
    </row>
    <row r="3322" spans="1:3" x14ac:dyDescent="0.25">
      <c r="A3322" s="385"/>
      <c r="B3322" s="161"/>
      <c r="C3322" s="161"/>
    </row>
    <row r="3323" spans="1:3" x14ac:dyDescent="0.25">
      <c r="A3323" s="385"/>
      <c r="B3323" s="161"/>
      <c r="C3323" s="161"/>
    </row>
    <row r="3324" spans="1:3" x14ac:dyDescent="0.25">
      <c r="A3324" s="385"/>
      <c r="B3324" s="161"/>
      <c r="C3324" s="161"/>
    </row>
    <row r="3325" spans="1:3" x14ac:dyDescent="0.25">
      <c r="A3325" s="385"/>
      <c r="B3325" s="161"/>
      <c r="C3325" s="161"/>
    </row>
    <row r="3326" spans="1:3" x14ac:dyDescent="0.25">
      <c r="A3326" s="385"/>
      <c r="B3326" s="161"/>
      <c r="C3326" s="161"/>
    </row>
    <row r="3327" spans="1:3" x14ac:dyDescent="0.25">
      <c r="A3327" s="385"/>
      <c r="B3327" s="161"/>
      <c r="C3327" s="161"/>
    </row>
    <row r="3328" spans="1:3" x14ac:dyDescent="0.25">
      <c r="A3328" s="385"/>
      <c r="B3328" s="161"/>
      <c r="C3328" s="161"/>
    </row>
    <row r="3329" spans="1:3" x14ac:dyDescent="0.25">
      <c r="A3329" s="385"/>
      <c r="B3329" s="161"/>
      <c r="C3329" s="161"/>
    </row>
    <row r="3330" spans="1:3" x14ac:dyDescent="0.25">
      <c r="A3330" s="385"/>
      <c r="B3330" s="161"/>
      <c r="C3330" s="161"/>
    </row>
    <row r="3331" spans="1:3" x14ac:dyDescent="0.25">
      <c r="A3331" s="385"/>
      <c r="B3331" s="161"/>
      <c r="C3331" s="161"/>
    </row>
    <row r="3332" spans="1:3" x14ac:dyDescent="0.25">
      <c r="A3332" s="385"/>
      <c r="B3332" s="161"/>
      <c r="C3332" s="161"/>
    </row>
    <row r="3333" spans="1:3" x14ac:dyDescent="0.25">
      <c r="A3333" s="385"/>
      <c r="B3333" s="161"/>
      <c r="C3333" s="161"/>
    </row>
    <row r="3334" spans="1:3" x14ac:dyDescent="0.25">
      <c r="A3334" s="385"/>
      <c r="B3334" s="161"/>
      <c r="C3334" s="161"/>
    </row>
    <row r="3335" spans="1:3" x14ac:dyDescent="0.25">
      <c r="A3335" s="385"/>
      <c r="B3335" s="161"/>
      <c r="C3335" s="161"/>
    </row>
    <row r="3336" spans="1:3" x14ac:dyDescent="0.25">
      <c r="A3336" s="385"/>
      <c r="B3336" s="161"/>
      <c r="C3336" s="161"/>
    </row>
    <row r="3337" spans="1:3" x14ac:dyDescent="0.25">
      <c r="A3337" s="385"/>
      <c r="B3337" s="161"/>
      <c r="C3337" s="161"/>
    </row>
    <row r="3338" spans="1:3" x14ac:dyDescent="0.25">
      <c r="A3338" s="385"/>
      <c r="B3338" s="161"/>
      <c r="C3338" s="161"/>
    </row>
    <row r="3339" spans="1:3" x14ac:dyDescent="0.25">
      <c r="A3339" s="385"/>
      <c r="B3339" s="161"/>
      <c r="C3339" s="161"/>
    </row>
    <row r="3340" spans="1:3" x14ac:dyDescent="0.25">
      <c r="A3340" s="385"/>
      <c r="B3340" s="161"/>
      <c r="C3340" s="161"/>
    </row>
    <row r="3341" spans="1:3" x14ac:dyDescent="0.25">
      <c r="A3341" s="385"/>
      <c r="B3341" s="161"/>
      <c r="C3341" s="161"/>
    </row>
    <row r="3342" spans="1:3" x14ac:dyDescent="0.25">
      <c r="A3342" s="385"/>
      <c r="B3342" s="161"/>
      <c r="C3342" s="161"/>
    </row>
    <row r="3343" spans="1:3" x14ac:dyDescent="0.25">
      <c r="A3343" s="385"/>
      <c r="B3343" s="161"/>
      <c r="C3343" s="161"/>
    </row>
    <row r="3344" spans="1:3" x14ac:dyDescent="0.25">
      <c r="A3344" s="385"/>
      <c r="B3344" s="161"/>
      <c r="C3344" s="161"/>
    </row>
    <row r="3345" spans="1:3" x14ac:dyDescent="0.25">
      <c r="A3345" s="385"/>
      <c r="B3345" s="161"/>
      <c r="C3345" s="161"/>
    </row>
    <row r="3346" spans="1:3" x14ac:dyDescent="0.25">
      <c r="A3346" s="385"/>
      <c r="B3346" s="161"/>
      <c r="C3346" s="161"/>
    </row>
    <row r="3347" spans="1:3" x14ac:dyDescent="0.25">
      <c r="A3347" s="385"/>
      <c r="B3347" s="161"/>
      <c r="C3347" s="161"/>
    </row>
    <row r="3348" spans="1:3" x14ac:dyDescent="0.25">
      <c r="A3348" s="385"/>
      <c r="B3348" s="161"/>
      <c r="C3348" s="161"/>
    </row>
    <row r="3349" spans="1:3" x14ac:dyDescent="0.25">
      <c r="A3349" s="385"/>
      <c r="B3349" s="161"/>
      <c r="C3349" s="161"/>
    </row>
    <row r="3350" spans="1:3" x14ac:dyDescent="0.25">
      <c r="A3350" s="385"/>
      <c r="B3350" s="161"/>
      <c r="C3350" s="161"/>
    </row>
    <row r="3351" spans="1:3" x14ac:dyDescent="0.25">
      <c r="A3351" s="385"/>
      <c r="B3351" s="161"/>
      <c r="C3351" s="161"/>
    </row>
    <row r="3352" spans="1:3" x14ac:dyDescent="0.25">
      <c r="A3352" s="385"/>
      <c r="B3352" s="161"/>
      <c r="C3352" s="161"/>
    </row>
    <row r="3353" spans="1:3" x14ac:dyDescent="0.25">
      <c r="A3353" s="385"/>
      <c r="B3353" s="161"/>
      <c r="C3353" s="161"/>
    </row>
    <row r="3354" spans="1:3" x14ac:dyDescent="0.25">
      <c r="A3354" s="385"/>
      <c r="B3354" s="161"/>
      <c r="C3354" s="161"/>
    </row>
    <row r="3355" spans="1:3" x14ac:dyDescent="0.25">
      <c r="A3355" s="385"/>
      <c r="B3355" s="161"/>
      <c r="C3355" s="161"/>
    </row>
    <row r="3356" spans="1:3" x14ac:dyDescent="0.25">
      <c r="A3356" s="385"/>
      <c r="B3356" s="161"/>
      <c r="C3356" s="161"/>
    </row>
    <row r="3357" spans="1:3" x14ac:dyDescent="0.25">
      <c r="A3357" s="385"/>
      <c r="B3357" s="161"/>
      <c r="C3357" s="161"/>
    </row>
    <row r="3358" spans="1:3" x14ac:dyDescent="0.25">
      <c r="A3358" s="385"/>
      <c r="B3358" s="161"/>
      <c r="C3358" s="161"/>
    </row>
    <row r="3359" spans="1:3" x14ac:dyDescent="0.25">
      <c r="A3359" s="385"/>
      <c r="B3359" s="161"/>
      <c r="C3359" s="161"/>
    </row>
    <row r="3360" spans="1:3" x14ac:dyDescent="0.25">
      <c r="A3360" s="385"/>
      <c r="B3360" s="161"/>
      <c r="C3360" s="161"/>
    </row>
    <row r="3361" spans="1:3" x14ac:dyDescent="0.25">
      <c r="A3361" s="385"/>
      <c r="B3361" s="161"/>
      <c r="C3361" s="161"/>
    </row>
    <row r="3362" spans="1:3" x14ac:dyDescent="0.25">
      <c r="A3362" s="385"/>
      <c r="B3362" s="161"/>
      <c r="C3362" s="161"/>
    </row>
    <row r="3363" spans="1:3" x14ac:dyDescent="0.25">
      <c r="A3363" s="385"/>
      <c r="B3363" s="161"/>
      <c r="C3363" s="161"/>
    </row>
    <row r="3364" spans="1:3" x14ac:dyDescent="0.25">
      <c r="A3364" s="385"/>
      <c r="B3364" s="161"/>
      <c r="C3364" s="161"/>
    </row>
    <row r="3365" spans="1:3" x14ac:dyDescent="0.25">
      <c r="A3365" s="385"/>
      <c r="B3365" s="161"/>
      <c r="C3365" s="161"/>
    </row>
    <row r="3366" spans="1:3" x14ac:dyDescent="0.25">
      <c r="A3366" s="385"/>
      <c r="B3366" s="161"/>
      <c r="C3366" s="161"/>
    </row>
    <row r="3367" spans="1:3" x14ac:dyDescent="0.25">
      <c r="A3367" s="385"/>
      <c r="B3367" s="161"/>
      <c r="C3367" s="161"/>
    </row>
    <row r="3368" spans="1:3" x14ac:dyDescent="0.25">
      <c r="A3368" s="385"/>
      <c r="B3368" s="161"/>
      <c r="C3368" s="161"/>
    </row>
    <row r="3369" spans="1:3" x14ac:dyDescent="0.25">
      <c r="A3369" s="385"/>
      <c r="B3369" s="161"/>
      <c r="C3369" s="161"/>
    </row>
    <row r="3370" spans="1:3" x14ac:dyDescent="0.25">
      <c r="A3370" s="385"/>
      <c r="B3370" s="161"/>
      <c r="C3370" s="161"/>
    </row>
    <row r="3371" spans="1:3" x14ac:dyDescent="0.25">
      <c r="A3371" s="385"/>
      <c r="B3371" s="161"/>
      <c r="C3371" s="161"/>
    </row>
    <row r="3372" spans="1:3" x14ac:dyDescent="0.25">
      <c r="A3372" s="385"/>
      <c r="B3372" s="161"/>
      <c r="C3372" s="161"/>
    </row>
    <row r="3373" spans="1:3" x14ac:dyDescent="0.25">
      <c r="A3373" s="385"/>
      <c r="B3373" s="161"/>
      <c r="C3373" s="161"/>
    </row>
    <row r="3374" spans="1:3" x14ac:dyDescent="0.25">
      <c r="A3374" s="385"/>
      <c r="B3374" s="161"/>
      <c r="C3374" s="161"/>
    </row>
    <row r="3375" spans="1:3" x14ac:dyDescent="0.25">
      <c r="A3375" s="385"/>
      <c r="B3375" s="161"/>
      <c r="C3375" s="161"/>
    </row>
    <row r="3376" spans="1:3" x14ac:dyDescent="0.25">
      <c r="A3376" s="385"/>
      <c r="B3376" s="161"/>
      <c r="C3376" s="161"/>
    </row>
    <row r="3377" spans="1:3" x14ac:dyDescent="0.25">
      <c r="A3377" s="385"/>
      <c r="B3377" s="161"/>
      <c r="C3377" s="161"/>
    </row>
    <row r="3378" spans="1:3" x14ac:dyDescent="0.25">
      <c r="A3378" s="385"/>
      <c r="B3378" s="161"/>
      <c r="C3378" s="161"/>
    </row>
    <row r="3379" spans="1:3" x14ac:dyDescent="0.25">
      <c r="A3379" s="385"/>
      <c r="B3379" s="161"/>
      <c r="C3379" s="161"/>
    </row>
    <row r="3380" spans="1:3" x14ac:dyDescent="0.25">
      <c r="A3380" s="385"/>
      <c r="B3380" s="161"/>
      <c r="C3380" s="161"/>
    </row>
    <row r="3381" spans="1:3" x14ac:dyDescent="0.25">
      <c r="A3381" s="385"/>
      <c r="B3381" s="161"/>
      <c r="C3381" s="161"/>
    </row>
    <row r="3382" spans="1:3" x14ac:dyDescent="0.25">
      <c r="A3382" s="385"/>
      <c r="B3382" s="161"/>
      <c r="C3382" s="161"/>
    </row>
    <row r="3383" spans="1:3" x14ac:dyDescent="0.25">
      <c r="A3383" s="385"/>
      <c r="B3383" s="161"/>
      <c r="C3383" s="161"/>
    </row>
    <row r="3384" spans="1:3" x14ac:dyDescent="0.25">
      <c r="A3384" s="385"/>
      <c r="B3384" s="161"/>
      <c r="C3384" s="161"/>
    </row>
    <row r="3385" spans="1:3" x14ac:dyDescent="0.25">
      <c r="A3385" s="385"/>
      <c r="B3385" s="161"/>
      <c r="C3385" s="161"/>
    </row>
    <row r="3386" spans="1:3" x14ac:dyDescent="0.25">
      <c r="A3386" s="385"/>
      <c r="B3386" s="161"/>
      <c r="C3386" s="161"/>
    </row>
    <row r="3387" spans="1:3" x14ac:dyDescent="0.25">
      <c r="A3387" s="385"/>
      <c r="B3387" s="161"/>
      <c r="C3387" s="161"/>
    </row>
    <row r="3388" spans="1:3" x14ac:dyDescent="0.25">
      <c r="A3388" s="385"/>
      <c r="B3388" s="161"/>
      <c r="C3388" s="161"/>
    </row>
    <row r="3389" spans="1:3" x14ac:dyDescent="0.25">
      <c r="A3389" s="385"/>
      <c r="B3389" s="161"/>
      <c r="C3389" s="161"/>
    </row>
    <row r="3390" spans="1:3" x14ac:dyDescent="0.25">
      <c r="A3390" s="385"/>
      <c r="B3390" s="161"/>
      <c r="C3390" s="161"/>
    </row>
    <row r="3391" spans="1:3" x14ac:dyDescent="0.25">
      <c r="A3391" s="385"/>
      <c r="B3391" s="161"/>
      <c r="C3391" s="161"/>
    </row>
    <row r="3392" spans="1:3" x14ac:dyDescent="0.25">
      <c r="A3392" s="385"/>
      <c r="B3392" s="161"/>
      <c r="C3392" s="161"/>
    </row>
    <row r="3393" spans="1:3" x14ac:dyDescent="0.25">
      <c r="A3393" s="385"/>
      <c r="B3393" s="161"/>
      <c r="C3393" s="161"/>
    </row>
    <row r="3394" spans="1:3" x14ac:dyDescent="0.25">
      <c r="A3394" s="385"/>
      <c r="B3394" s="161"/>
      <c r="C3394" s="161"/>
    </row>
    <row r="3395" spans="1:3" x14ac:dyDescent="0.25">
      <c r="A3395" s="385"/>
      <c r="B3395" s="161"/>
      <c r="C3395" s="161"/>
    </row>
    <row r="3396" spans="1:3" x14ac:dyDescent="0.25">
      <c r="A3396" s="385"/>
      <c r="B3396" s="161"/>
      <c r="C3396" s="161"/>
    </row>
    <row r="3397" spans="1:3" x14ac:dyDescent="0.25">
      <c r="A3397" s="385"/>
      <c r="B3397" s="161"/>
      <c r="C3397" s="161"/>
    </row>
    <row r="3398" spans="1:3" x14ac:dyDescent="0.25">
      <c r="A3398" s="385"/>
      <c r="B3398" s="161"/>
      <c r="C3398" s="161"/>
    </row>
    <row r="3399" spans="1:3" x14ac:dyDescent="0.25">
      <c r="A3399" s="385"/>
      <c r="B3399" s="161"/>
      <c r="C3399" s="161"/>
    </row>
    <row r="3400" spans="1:3" x14ac:dyDescent="0.25">
      <c r="A3400" s="385"/>
      <c r="B3400" s="161"/>
      <c r="C3400" s="161"/>
    </row>
    <row r="3401" spans="1:3" x14ac:dyDescent="0.25">
      <c r="A3401" s="385"/>
      <c r="B3401" s="161"/>
      <c r="C3401" s="161"/>
    </row>
    <row r="3402" spans="1:3" x14ac:dyDescent="0.25">
      <c r="A3402" s="385"/>
      <c r="B3402" s="161"/>
      <c r="C3402" s="161"/>
    </row>
    <row r="3403" spans="1:3" x14ac:dyDescent="0.25">
      <c r="A3403" s="385"/>
      <c r="B3403" s="161"/>
      <c r="C3403" s="161"/>
    </row>
    <row r="3404" spans="1:3" x14ac:dyDescent="0.25">
      <c r="A3404" s="385"/>
      <c r="B3404" s="161"/>
      <c r="C3404" s="161"/>
    </row>
    <row r="3405" spans="1:3" x14ac:dyDescent="0.25">
      <c r="A3405" s="385"/>
      <c r="B3405" s="161"/>
      <c r="C3405" s="161"/>
    </row>
    <row r="3406" spans="1:3" x14ac:dyDescent="0.25">
      <c r="A3406" s="385"/>
      <c r="B3406" s="161"/>
      <c r="C3406" s="161"/>
    </row>
    <row r="3407" spans="1:3" x14ac:dyDescent="0.25">
      <c r="A3407" s="385"/>
      <c r="B3407" s="161"/>
      <c r="C3407" s="161"/>
    </row>
    <row r="3408" spans="1:3" x14ac:dyDescent="0.25">
      <c r="A3408" s="385"/>
      <c r="B3408" s="161"/>
      <c r="C3408" s="161"/>
    </row>
    <row r="3409" spans="1:3" x14ac:dyDescent="0.25">
      <c r="A3409" s="385"/>
      <c r="B3409" s="161"/>
      <c r="C3409" s="161"/>
    </row>
    <row r="3410" spans="1:3" x14ac:dyDescent="0.25">
      <c r="A3410" s="385"/>
      <c r="B3410" s="161"/>
      <c r="C3410" s="161"/>
    </row>
    <row r="3411" spans="1:3" x14ac:dyDescent="0.25">
      <c r="A3411" s="385"/>
      <c r="B3411" s="161"/>
      <c r="C3411" s="161"/>
    </row>
    <row r="3412" spans="1:3" x14ac:dyDescent="0.25">
      <c r="A3412" s="385"/>
      <c r="B3412" s="161"/>
      <c r="C3412" s="161"/>
    </row>
    <row r="3413" spans="1:3" x14ac:dyDescent="0.25">
      <c r="A3413" s="385"/>
      <c r="B3413" s="161"/>
      <c r="C3413" s="161"/>
    </row>
    <row r="3414" spans="1:3" x14ac:dyDescent="0.25">
      <c r="A3414" s="385"/>
      <c r="B3414" s="161"/>
      <c r="C3414" s="161"/>
    </row>
    <row r="3415" spans="1:3" x14ac:dyDescent="0.25">
      <c r="A3415" s="385"/>
      <c r="B3415" s="161"/>
      <c r="C3415" s="161"/>
    </row>
    <row r="3416" spans="1:3" x14ac:dyDescent="0.25">
      <c r="A3416" s="385"/>
      <c r="B3416" s="161"/>
      <c r="C3416" s="161"/>
    </row>
    <row r="3417" spans="1:3" x14ac:dyDescent="0.25">
      <c r="A3417" s="385"/>
      <c r="B3417" s="161"/>
      <c r="C3417" s="161"/>
    </row>
    <row r="3418" spans="1:3" x14ac:dyDescent="0.25">
      <c r="A3418" s="385"/>
      <c r="B3418" s="161"/>
      <c r="C3418" s="161"/>
    </row>
    <row r="3419" spans="1:3" x14ac:dyDescent="0.25">
      <c r="A3419" s="385"/>
      <c r="B3419" s="161"/>
      <c r="C3419" s="161"/>
    </row>
    <row r="3420" spans="1:3" x14ac:dyDescent="0.25">
      <c r="A3420" s="385"/>
      <c r="B3420" s="161"/>
      <c r="C3420" s="161"/>
    </row>
    <row r="3421" spans="1:3" x14ac:dyDescent="0.25">
      <c r="A3421" s="385"/>
      <c r="B3421" s="161"/>
      <c r="C3421" s="161"/>
    </row>
    <row r="3422" spans="1:3" x14ac:dyDescent="0.25">
      <c r="A3422" s="385"/>
      <c r="B3422" s="161"/>
      <c r="C3422" s="161"/>
    </row>
    <row r="3423" spans="1:3" x14ac:dyDescent="0.25">
      <c r="A3423" s="385"/>
      <c r="B3423" s="161"/>
      <c r="C3423" s="161"/>
    </row>
    <row r="3424" spans="1:3" x14ac:dyDescent="0.25">
      <c r="A3424" s="385"/>
      <c r="B3424" s="161"/>
      <c r="C3424" s="161"/>
    </row>
    <row r="3425" spans="1:3" x14ac:dyDescent="0.25">
      <c r="A3425" s="385"/>
      <c r="B3425" s="161"/>
      <c r="C3425" s="161"/>
    </row>
    <row r="3426" spans="1:3" x14ac:dyDescent="0.25">
      <c r="A3426" s="385"/>
      <c r="B3426" s="161"/>
      <c r="C3426" s="161"/>
    </row>
    <row r="3427" spans="1:3" x14ac:dyDescent="0.25">
      <c r="A3427" s="385"/>
      <c r="B3427" s="161"/>
      <c r="C3427" s="161"/>
    </row>
    <row r="3428" spans="1:3" x14ac:dyDescent="0.25">
      <c r="A3428" s="385"/>
      <c r="B3428" s="161"/>
      <c r="C3428" s="161"/>
    </row>
    <row r="3429" spans="1:3" x14ac:dyDescent="0.25">
      <c r="A3429" s="385"/>
      <c r="B3429" s="161"/>
      <c r="C3429" s="161"/>
    </row>
    <row r="3430" spans="1:3" x14ac:dyDescent="0.25">
      <c r="A3430" s="385"/>
      <c r="B3430" s="161"/>
      <c r="C3430" s="161"/>
    </row>
    <row r="3431" spans="1:3" x14ac:dyDescent="0.25">
      <c r="A3431" s="385"/>
      <c r="B3431" s="161"/>
      <c r="C3431" s="161"/>
    </row>
    <row r="3432" spans="1:3" x14ac:dyDescent="0.25">
      <c r="A3432" s="385"/>
      <c r="B3432" s="161"/>
      <c r="C3432" s="161"/>
    </row>
    <row r="3433" spans="1:3" x14ac:dyDescent="0.25">
      <c r="A3433" s="385"/>
      <c r="B3433" s="161"/>
      <c r="C3433" s="161"/>
    </row>
    <row r="3434" spans="1:3" x14ac:dyDescent="0.25">
      <c r="A3434" s="385"/>
      <c r="B3434" s="161"/>
      <c r="C3434" s="161"/>
    </row>
    <row r="3435" spans="1:3" x14ac:dyDescent="0.25">
      <c r="A3435" s="385"/>
      <c r="B3435" s="161"/>
      <c r="C3435" s="161"/>
    </row>
    <row r="3436" spans="1:3" x14ac:dyDescent="0.25">
      <c r="A3436" s="385"/>
      <c r="B3436" s="161"/>
      <c r="C3436" s="161"/>
    </row>
    <row r="3437" spans="1:3" x14ac:dyDescent="0.25">
      <c r="A3437" s="385"/>
      <c r="B3437" s="161"/>
      <c r="C3437" s="161"/>
    </row>
    <row r="3438" spans="1:3" x14ac:dyDescent="0.25">
      <c r="A3438" s="385"/>
      <c r="B3438" s="161"/>
      <c r="C3438" s="161"/>
    </row>
    <row r="3439" spans="1:3" x14ac:dyDescent="0.25">
      <c r="A3439" s="385"/>
      <c r="B3439" s="161"/>
      <c r="C3439" s="161"/>
    </row>
    <row r="3440" spans="1:3" x14ac:dyDescent="0.25">
      <c r="A3440" s="385"/>
      <c r="B3440" s="161"/>
      <c r="C3440" s="161"/>
    </row>
    <row r="3441" spans="1:3" x14ac:dyDescent="0.25">
      <c r="A3441" s="385"/>
      <c r="B3441" s="161"/>
      <c r="C3441" s="161"/>
    </row>
    <row r="3442" spans="1:3" x14ac:dyDescent="0.25">
      <c r="A3442" s="385"/>
      <c r="B3442" s="161"/>
      <c r="C3442" s="161"/>
    </row>
    <row r="3443" spans="1:3" x14ac:dyDescent="0.25">
      <c r="A3443" s="385"/>
      <c r="B3443" s="161"/>
      <c r="C3443" s="161"/>
    </row>
    <row r="3444" spans="1:3" x14ac:dyDescent="0.25">
      <c r="A3444" s="385"/>
      <c r="B3444" s="161"/>
      <c r="C3444" s="161"/>
    </row>
    <row r="3445" spans="1:3" x14ac:dyDescent="0.25">
      <c r="A3445" s="385"/>
      <c r="B3445" s="161"/>
      <c r="C3445" s="161"/>
    </row>
    <row r="3446" spans="1:3" x14ac:dyDescent="0.25">
      <c r="A3446" s="385"/>
      <c r="B3446" s="161"/>
      <c r="C3446" s="161"/>
    </row>
    <row r="3447" spans="1:3" x14ac:dyDescent="0.25">
      <c r="A3447" s="385"/>
      <c r="B3447" s="161"/>
      <c r="C3447" s="161"/>
    </row>
    <row r="3448" spans="1:3" x14ac:dyDescent="0.25">
      <c r="A3448" s="385"/>
      <c r="B3448" s="161"/>
      <c r="C3448" s="161"/>
    </row>
    <row r="3449" spans="1:3" x14ac:dyDescent="0.25">
      <c r="A3449" s="385"/>
      <c r="B3449" s="161"/>
      <c r="C3449" s="161"/>
    </row>
    <row r="3450" spans="1:3" x14ac:dyDescent="0.25">
      <c r="A3450" s="385"/>
      <c r="B3450" s="161"/>
      <c r="C3450" s="161"/>
    </row>
    <row r="3451" spans="1:3" x14ac:dyDescent="0.25">
      <c r="A3451" s="385"/>
      <c r="B3451" s="161"/>
      <c r="C3451" s="161"/>
    </row>
    <row r="3452" spans="1:3" x14ac:dyDescent="0.25">
      <c r="A3452" s="385"/>
      <c r="B3452" s="161"/>
      <c r="C3452" s="161"/>
    </row>
    <row r="3453" spans="1:3" x14ac:dyDescent="0.25">
      <c r="A3453" s="385"/>
      <c r="B3453" s="161"/>
      <c r="C3453" s="161"/>
    </row>
    <row r="3454" spans="1:3" x14ac:dyDescent="0.25">
      <c r="A3454" s="385"/>
      <c r="B3454" s="161"/>
      <c r="C3454" s="161"/>
    </row>
    <row r="3455" spans="1:3" x14ac:dyDescent="0.25">
      <c r="A3455" s="385"/>
      <c r="B3455" s="161"/>
      <c r="C3455" s="161"/>
    </row>
    <row r="3456" spans="1:3" x14ac:dyDescent="0.25">
      <c r="A3456" s="385"/>
      <c r="B3456" s="161"/>
      <c r="C3456" s="161"/>
    </row>
    <row r="3457" spans="1:3" x14ac:dyDescent="0.25">
      <c r="A3457" s="385"/>
      <c r="B3457" s="161"/>
      <c r="C3457" s="161"/>
    </row>
    <row r="3458" spans="1:3" x14ac:dyDescent="0.25">
      <c r="A3458" s="385"/>
      <c r="B3458" s="161"/>
      <c r="C3458" s="161"/>
    </row>
    <row r="3459" spans="1:3" x14ac:dyDescent="0.25">
      <c r="A3459" s="385"/>
      <c r="B3459" s="161"/>
      <c r="C3459" s="161"/>
    </row>
    <row r="3460" spans="1:3" x14ac:dyDescent="0.25">
      <c r="A3460" s="385"/>
      <c r="B3460" s="161"/>
      <c r="C3460" s="161"/>
    </row>
    <row r="3461" spans="1:3" x14ac:dyDescent="0.25">
      <c r="A3461" s="385"/>
      <c r="B3461" s="161"/>
      <c r="C3461" s="161"/>
    </row>
    <row r="3462" spans="1:3" x14ac:dyDescent="0.25">
      <c r="A3462" s="385"/>
      <c r="B3462" s="161"/>
      <c r="C3462" s="161"/>
    </row>
    <row r="3463" spans="1:3" x14ac:dyDescent="0.25">
      <c r="A3463" s="385"/>
      <c r="B3463" s="161"/>
      <c r="C3463" s="161"/>
    </row>
    <row r="3464" spans="1:3" x14ac:dyDescent="0.25">
      <c r="A3464" s="385"/>
      <c r="B3464" s="161"/>
      <c r="C3464" s="161"/>
    </row>
    <row r="3465" spans="1:3" x14ac:dyDescent="0.25">
      <c r="A3465" s="385"/>
      <c r="B3465" s="161"/>
      <c r="C3465" s="161"/>
    </row>
    <row r="3466" spans="1:3" x14ac:dyDescent="0.25">
      <c r="A3466" s="385"/>
      <c r="B3466" s="161"/>
      <c r="C3466" s="161"/>
    </row>
    <row r="3467" spans="1:3" x14ac:dyDescent="0.25">
      <c r="A3467" s="385"/>
      <c r="B3467" s="161"/>
      <c r="C3467" s="161"/>
    </row>
    <row r="3468" spans="1:3" x14ac:dyDescent="0.25">
      <c r="A3468" s="385"/>
      <c r="B3468" s="161"/>
      <c r="C3468" s="161"/>
    </row>
    <row r="3469" spans="1:3" x14ac:dyDescent="0.25">
      <c r="A3469" s="385"/>
      <c r="B3469" s="161"/>
      <c r="C3469" s="161"/>
    </row>
    <row r="3470" spans="1:3" x14ac:dyDescent="0.25">
      <c r="A3470" s="385"/>
      <c r="B3470" s="161"/>
      <c r="C3470" s="161"/>
    </row>
    <row r="3471" spans="1:3" x14ac:dyDescent="0.25">
      <c r="A3471" s="385"/>
      <c r="B3471" s="161"/>
      <c r="C3471" s="161"/>
    </row>
    <row r="3472" spans="1:3" x14ac:dyDescent="0.25">
      <c r="A3472" s="385"/>
      <c r="B3472" s="161"/>
      <c r="C3472" s="161"/>
    </row>
    <row r="3473" spans="1:3" x14ac:dyDescent="0.25">
      <c r="A3473" s="385"/>
      <c r="B3473" s="161"/>
      <c r="C3473" s="161"/>
    </row>
    <row r="3474" spans="1:3" x14ac:dyDescent="0.25">
      <c r="A3474" s="385"/>
      <c r="B3474" s="161"/>
      <c r="C3474" s="161"/>
    </row>
    <row r="3475" spans="1:3" x14ac:dyDescent="0.25">
      <c r="A3475" s="385"/>
      <c r="B3475" s="161"/>
      <c r="C3475" s="161"/>
    </row>
    <row r="3476" spans="1:3" x14ac:dyDescent="0.25">
      <c r="A3476" s="385"/>
      <c r="B3476" s="161"/>
      <c r="C3476" s="161"/>
    </row>
    <row r="3477" spans="1:3" x14ac:dyDescent="0.25">
      <c r="A3477" s="385"/>
      <c r="B3477" s="161"/>
      <c r="C3477" s="161"/>
    </row>
    <row r="3478" spans="1:3" x14ac:dyDescent="0.25">
      <c r="A3478" s="385"/>
      <c r="B3478" s="161"/>
      <c r="C3478" s="161"/>
    </row>
    <row r="3479" spans="1:3" x14ac:dyDescent="0.25">
      <c r="A3479" s="385"/>
      <c r="B3479" s="161"/>
      <c r="C3479" s="161"/>
    </row>
    <row r="3480" spans="1:3" x14ac:dyDescent="0.25">
      <c r="A3480" s="385"/>
      <c r="B3480" s="161"/>
      <c r="C3480" s="161"/>
    </row>
    <row r="3481" spans="1:3" x14ac:dyDescent="0.25">
      <c r="A3481" s="385"/>
      <c r="B3481" s="161"/>
      <c r="C3481" s="161"/>
    </row>
    <row r="3482" spans="1:3" x14ac:dyDescent="0.25">
      <c r="A3482" s="385"/>
      <c r="B3482" s="161"/>
      <c r="C3482" s="161"/>
    </row>
    <row r="3483" spans="1:3" x14ac:dyDescent="0.25">
      <c r="A3483" s="385"/>
      <c r="B3483" s="161"/>
      <c r="C3483" s="161"/>
    </row>
    <row r="3484" spans="1:3" x14ac:dyDescent="0.25">
      <c r="A3484" s="385"/>
      <c r="B3484" s="161"/>
      <c r="C3484" s="161"/>
    </row>
    <row r="3485" spans="1:3" x14ac:dyDescent="0.25">
      <c r="A3485" s="385"/>
      <c r="B3485" s="161"/>
      <c r="C3485" s="161"/>
    </row>
    <row r="3486" spans="1:3" x14ac:dyDescent="0.25">
      <c r="A3486" s="385"/>
      <c r="B3486" s="161"/>
      <c r="C3486" s="161"/>
    </row>
    <row r="3487" spans="1:3" x14ac:dyDescent="0.25">
      <c r="A3487" s="385"/>
      <c r="B3487" s="161"/>
      <c r="C3487" s="161"/>
    </row>
    <row r="3488" spans="1:3" x14ac:dyDescent="0.25">
      <c r="A3488" s="385"/>
      <c r="B3488" s="161"/>
      <c r="C3488" s="161"/>
    </row>
    <row r="3489" spans="1:3" x14ac:dyDescent="0.25">
      <c r="A3489" s="385"/>
      <c r="B3489" s="161"/>
      <c r="C3489" s="161"/>
    </row>
    <row r="3490" spans="1:3" x14ac:dyDescent="0.25">
      <c r="A3490" s="385"/>
      <c r="B3490" s="161"/>
      <c r="C3490" s="161"/>
    </row>
    <row r="3491" spans="1:3" x14ac:dyDescent="0.25">
      <c r="A3491" s="385"/>
      <c r="B3491" s="161"/>
      <c r="C3491" s="161"/>
    </row>
    <row r="3492" spans="1:3" x14ac:dyDescent="0.25">
      <c r="A3492" s="385"/>
      <c r="B3492" s="161"/>
      <c r="C3492" s="161"/>
    </row>
    <row r="3493" spans="1:3" x14ac:dyDescent="0.25">
      <c r="A3493" s="385"/>
      <c r="B3493" s="161"/>
      <c r="C3493" s="161"/>
    </row>
    <row r="3494" spans="1:3" x14ac:dyDescent="0.25">
      <c r="A3494" s="385"/>
      <c r="B3494" s="161"/>
      <c r="C3494" s="161"/>
    </row>
    <row r="3495" spans="1:3" x14ac:dyDescent="0.25">
      <c r="A3495" s="385"/>
      <c r="B3495" s="161"/>
      <c r="C3495" s="161"/>
    </row>
    <row r="3496" spans="1:3" x14ac:dyDescent="0.25">
      <c r="A3496" s="385"/>
      <c r="B3496" s="161"/>
      <c r="C3496" s="161"/>
    </row>
    <row r="3497" spans="1:3" x14ac:dyDescent="0.25">
      <c r="A3497" s="385"/>
      <c r="B3497" s="161"/>
      <c r="C3497" s="161"/>
    </row>
    <row r="3498" spans="1:3" x14ac:dyDescent="0.25">
      <c r="A3498" s="385"/>
      <c r="B3498" s="161"/>
      <c r="C3498" s="161"/>
    </row>
    <row r="3499" spans="1:3" x14ac:dyDescent="0.25">
      <c r="A3499" s="385"/>
      <c r="B3499" s="161"/>
      <c r="C3499" s="161"/>
    </row>
    <row r="3500" spans="1:3" x14ac:dyDescent="0.25">
      <c r="A3500" s="385"/>
      <c r="B3500" s="161"/>
      <c r="C3500" s="161"/>
    </row>
    <row r="3501" spans="1:3" x14ac:dyDescent="0.25">
      <c r="A3501" s="385"/>
      <c r="B3501" s="161"/>
      <c r="C3501" s="161"/>
    </row>
    <row r="3502" spans="1:3" x14ac:dyDescent="0.25">
      <c r="A3502" s="385"/>
      <c r="B3502" s="161"/>
      <c r="C3502" s="161"/>
    </row>
    <row r="3503" spans="1:3" x14ac:dyDescent="0.25">
      <c r="A3503" s="385"/>
      <c r="B3503" s="161"/>
      <c r="C3503" s="161"/>
    </row>
    <row r="3504" spans="1:3" x14ac:dyDescent="0.25">
      <c r="A3504" s="385"/>
      <c r="B3504" s="161"/>
      <c r="C3504" s="161"/>
    </row>
    <row r="3505" spans="1:3" x14ac:dyDescent="0.25">
      <c r="A3505" s="385"/>
      <c r="B3505" s="161"/>
      <c r="C3505" s="161"/>
    </row>
    <row r="3506" spans="1:3" x14ac:dyDescent="0.25">
      <c r="A3506" s="385"/>
      <c r="B3506" s="161"/>
      <c r="C3506" s="161"/>
    </row>
    <row r="3507" spans="1:3" x14ac:dyDescent="0.25">
      <c r="A3507" s="385"/>
      <c r="B3507" s="161"/>
      <c r="C3507" s="161"/>
    </row>
    <row r="3508" spans="1:3" x14ac:dyDescent="0.25">
      <c r="A3508" s="385"/>
      <c r="B3508" s="161"/>
      <c r="C3508" s="161"/>
    </row>
    <row r="3509" spans="1:3" x14ac:dyDescent="0.25">
      <c r="A3509" s="385"/>
      <c r="B3509" s="161"/>
      <c r="C3509" s="161"/>
    </row>
    <row r="3510" spans="1:3" x14ac:dyDescent="0.25">
      <c r="A3510" s="385"/>
      <c r="B3510" s="161"/>
      <c r="C3510" s="161"/>
    </row>
    <row r="3511" spans="1:3" x14ac:dyDescent="0.25">
      <c r="A3511" s="385"/>
      <c r="B3511" s="161"/>
      <c r="C3511" s="161"/>
    </row>
    <row r="3512" spans="1:3" x14ac:dyDescent="0.25">
      <c r="A3512" s="385"/>
      <c r="B3512" s="161"/>
      <c r="C3512" s="161"/>
    </row>
    <row r="3513" spans="1:3" x14ac:dyDescent="0.25">
      <c r="A3513" s="385"/>
      <c r="B3513" s="161"/>
      <c r="C3513" s="161"/>
    </row>
    <row r="3514" spans="1:3" x14ac:dyDescent="0.25">
      <c r="A3514" s="385"/>
      <c r="B3514" s="161"/>
      <c r="C3514" s="161"/>
    </row>
    <row r="3515" spans="1:3" x14ac:dyDescent="0.25">
      <c r="A3515" s="385"/>
      <c r="B3515" s="161"/>
      <c r="C3515" s="161"/>
    </row>
    <row r="3516" spans="1:3" x14ac:dyDescent="0.25">
      <c r="A3516" s="385"/>
      <c r="B3516" s="161"/>
      <c r="C3516" s="161"/>
    </row>
    <row r="3517" spans="1:3" x14ac:dyDescent="0.25">
      <c r="A3517" s="385"/>
      <c r="B3517" s="161"/>
      <c r="C3517" s="161"/>
    </row>
    <row r="3518" spans="1:3" x14ac:dyDescent="0.25">
      <c r="A3518" s="385"/>
      <c r="B3518" s="161"/>
      <c r="C3518" s="161"/>
    </row>
    <row r="3519" spans="1:3" x14ac:dyDescent="0.25">
      <c r="A3519" s="385"/>
      <c r="B3519" s="161"/>
      <c r="C3519" s="161"/>
    </row>
    <row r="3520" spans="1:3" x14ac:dyDescent="0.25">
      <c r="A3520" s="385"/>
      <c r="B3520" s="161"/>
      <c r="C3520" s="161"/>
    </row>
    <row r="3521" spans="1:3" x14ac:dyDescent="0.25">
      <c r="A3521" s="385"/>
      <c r="B3521" s="161"/>
      <c r="C3521" s="161"/>
    </row>
    <row r="3522" spans="1:3" x14ac:dyDescent="0.25">
      <c r="A3522" s="385"/>
      <c r="B3522" s="161"/>
      <c r="C3522" s="161"/>
    </row>
    <row r="3523" spans="1:3" x14ac:dyDescent="0.25">
      <c r="A3523" s="385"/>
      <c r="B3523" s="161"/>
      <c r="C3523" s="161"/>
    </row>
    <row r="3524" spans="1:3" x14ac:dyDescent="0.25">
      <c r="A3524" s="385"/>
      <c r="B3524" s="161"/>
      <c r="C3524" s="161"/>
    </row>
    <row r="3525" spans="1:3" x14ac:dyDescent="0.25">
      <c r="A3525" s="385"/>
      <c r="B3525" s="161"/>
      <c r="C3525" s="161"/>
    </row>
    <row r="3526" spans="1:3" x14ac:dyDescent="0.25">
      <c r="A3526" s="385"/>
      <c r="B3526" s="161"/>
      <c r="C3526" s="161"/>
    </row>
    <row r="3527" spans="1:3" x14ac:dyDescent="0.25">
      <c r="A3527" s="385"/>
      <c r="B3527" s="161"/>
      <c r="C3527" s="161"/>
    </row>
    <row r="3528" spans="1:3" x14ac:dyDescent="0.25">
      <c r="A3528" s="385"/>
      <c r="B3528" s="161"/>
      <c r="C3528" s="161"/>
    </row>
    <row r="3529" spans="1:3" x14ac:dyDescent="0.25">
      <c r="A3529" s="385"/>
      <c r="B3529" s="161"/>
      <c r="C3529" s="161"/>
    </row>
    <row r="3530" spans="1:3" x14ac:dyDescent="0.25">
      <c r="A3530" s="385"/>
      <c r="B3530" s="161"/>
      <c r="C3530" s="161"/>
    </row>
    <row r="3531" spans="1:3" x14ac:dyDescent="0.25">
      <c r="A3531" s="385"/>
      <c r="B3531" s="161"/>
      <c r="C3531" s="161"/>
    </row>
    <row r="3532" spans="1:3" x14ac:dyDescent="0.25">
      <c r="A3532" s="385"/>
      <c r="B3532" s="161"/>
      <c r="C3532" s="161"/>
    </row>
    <row r="3533" spans="1:3" x14ac:dyDescent="0.25">
      <c r="A3533" s="385"/>
      <c r="B3533" s="161"/>
      <c r="C3533" s="161"/>
    </row>
    <row r="3534" spans="1:3" x14ac:dyDescent="0.25">
      <c r="A3534" s="385"/>
      <c r="B3534" s="161"/>
      <c r="C3534" s="161"/>
    </row>
    <row r="3535" spans="1:3" x14ac:dyDescent="0.25">
      <c r="A3535" s="385"/>
      <c r="B3535" s="161"/>
      <c r="C3535" s="161"/>
    </row>
    <row r="3536" spans="1:3" x14ac:dyDescent="0.25">
      <c r="A3536" s="385"/>
      <c r="B3536" s="161"/>
      <c r="C3536" s="161"/>
    </row>
    <row r="3537" spans="1:3" x14ac:dyDescent="0.25">
      <c r="A3537" s="385"/>
      <c r="B3537" s="161"/>
      <c r="C3537" s="161"/>
    </row>
    <row r="3538" spans="1:3" x14ac:dyDescent="0.25">
      <c r="A3538" s="385"/>
      <c r="B3538" s="161"/>
      <c r="C3538" s="161"/>
    </row>
    <row r="3539" spans="1:3" x14ac:dyDescent="0.25">
      <c r="A3539" s="385"/>
      <c r="B3539" s="161"/>
      <c r="C3539" s="161"/>
    </row>
    <row r="3540" spans="1:3" x14ac:dyDescent="0.25">
      <c r="A3540" s="385"/>
      <c r="B3540" s="161"/>
      <c r="C3540" s="161"/>
    </row>
    <row r="3541" spans="1:3" x14ac:dyDescent="0.25">
      <c r="A3541" s="385"/>
      <c r="B3541" s="161"/>
      <c r="C3541" s="161"/>
    </row>
    <row r="3542" spans="1:3" x14ac:dyDescent="0.25">
      <c r="A3542" s="385"/>
      <c r="B3542" s="161"/>
      <c r="C3542" s="161"/>
    </row>
    <row r="3543" spans="1:3" x14ac:dyDescent="0.25">
      <c r="A3543" s="385"/>
      <c r="B3543" s="161"/>
      <c r="C3543" s="161"/>
    </row>
    <row r="3544" spans="1:3" x14ac:dyDescent="0.25">
      <c r="A3544" s="385"/>
      <c r="B3544" s="161"/>
      <c r="C3544" s="161"/>
    </row>
    <row r="3545" spans="1:3" x14ac:dyDescent="0.25">
      <c r="A3545" s="385"/>
      <c r="B3545" s="161"/>
      <c r="C3545" s="161"/>
    </row>
    <row r="3546" spans="1:3" x14ac:dyDescent="0.25">
      <c r="A3546" s="385"/>
      <c r="B3546" s="161"/>
      <c r="C3546" s="161"/>
    </row>
    <row r="3547" spans="1:3" x14ac:dyDescent="0.25">
      <c r="A3547" s="385"/>
      <c r="B3547" s="161"/>
      <c r="C3547" s="161"/>
    </row>
    <row r="3548" spans="1:3" x14ac:dyDescent="0.25">
      <c r="A3548" s="385"/>
      <c r="B3548" s="161"/>
      <c r="C3548" s="161"/>
    </row>
    <row r="3549" spans="1:3" x14ac:dyDescent="0.25">
      <c r="A3549" s="385"/>
      <c r="B3549" s="161"/>
      <c r="C3549" s="161"/>
    </row>
    <row r="3550" spans="1:3" x14ac:dyDescent="0.25">
      <c r="A3550" s="385"/>
      <c r="B3550" s="161"/>
      <c r="C3550" s="161"/>
    </row>
    <row r="3551" spans="1:3" x14ac:dyDescent="0.25">
      <c r="A3551" s="385"/>
      <c r="B3551" s="161"/>
      <c r="C3551" s="161"/>
    </row>
    <row r="3552" spans="1:3" x14ac:dyDescent="0.25">
      <c r="A3552" s="385"/>
      <c r="B3552" s="161"/>
      <c r="C3552" s="161"/>
    </row>
    <row r="3553" spans="1:3" x14ac:dyDescent="0.25">
      <c r="A3553" s="385"/>
      <c r="B3553" s="161"/>
      <c r="C3553" s="161"/>
    </row>
    <row r="3554" spans="1:3" x14ac:dyDescent="0.25">
      <c r="A3554" s="385"/>
      <c r="B3554" s="161"/>
      <c r="C3554" s="161"/>
    </row>
    <row r="3555" spans="1:3" x14ac:dyDescent="0.25">
      <c r="A3555" s="385"/>
      <c r="B3555" s="161"/>
      <c r="C3555" s="161"/>
    </row>
    <row r="3556" spans="1:3" x14ac:dyDescent="0.25">
      <c r="A3556" s="385"/>
      <c r="B3556" s="161"/>
      <c r="C3556" s="161"/>
    </row>
    <row r="3557" spans="1:3" x14ac:dyDescent="0.25">
      <c r="A3557" s="385"/>
      <c r="B3557" s="161"/>
      <c r="C3557" s="161"/>
    </row>
    <row r="3558" spans="1:3" x14ac:dyDescent="0.25">
      <c r="A3558" s="385"/>
      <c r="B3558" s="161"/>
      <c r="C3558" s="161"/>
    </row>
    <row r="3559" spans="1:3" x14ac:dyDescent="0.25">
      <c r="A3559" s="385"/>
      <c r="B3559" s="161"/>
      <c r="C3559" s="161"/>
    </row>
    <row r="3560" spans="1:3" x14ac:dyDescent="0.25">
      <c r="A3560" s="385"/>
      <c r="B3560" s="161"/>
      <c r="C3560" s="161"/>
    </row>
    <row r="3561" spans="1:3" x14ac:dyDescent="0.25">
      <c r="A3561" s="385"/>
      <c r="B3561" s="161"/>
      <c r="C3561" s="161"/>
    </row>
    <row r="3562" spans="1:3" x14ac:dyDescent="0.25">
      <c r="A3562" s="385"/>
      <c r="B3562" s="161"/>
      <c r="C3562" s="161"/>
    </row>
    <row r="3563" spans="1:3" x14ac:dyDescent="0.25">
      <c r="A3563" s="385"/>
      <c r="B3563" s="161"/>
      <c r="C3563" s="161"/>
    </row>
    <row r="3564" spans="1:3" x14ac:dyDescent="0.25">
      <c r="A3564" s="385"/>
      <c r="B3564" s="161"/>
      <c r="C3564" s="161"/>
    </row>
    <row r="3565" spans="1:3" x14ac:dyDescent="0.25">
      <c r="A3565" s="385"/>
      <c r="B3565" s="161"/>
      <c r="C3565" s="161"/>
    </row>
    <row r="3566" spans="1:3" x14ac:dyDescent="0.25">
      <c r="A3566" s="385"/>
      <c r="B3566" s="161"/>
      <c r="C3566" s="161"/>
    </row>
    <row r="3567" spans="1:3" x14ac:dyDescent="0.25">
      <c r="A3567" s="385"/>
      <c r="B3567" s="161"/>
      <c r="C3567" s="161"/>
    </row>
    <row r="3568" spans="1:3" x14ac:dyDescent="0.25">
      <c r="A3568" s="385"/>
      <c r="B3568" s="161"/>
      <c r="C3568" s="161"/>
    </row>
    <row r="3569" spans="1:3" x14ac:dyDescent="0.25">
      <c r="A3569" s="385"/>
      <c r="B3569" s="161"/>
      <c r="C3569" s="161"/>
    </row>
    <row r="3570" spans="1:3" x14ac:dyDescent="0.25">
      <c r="A3570" s="385"/>
      <c r="B3570" s="161"/>
      <c r="C3570" s="161"/>
    </row>
    <row r="3571" spans="1:3" x14ac:dyDescent="0.25">
      <c r="A3571" s="385"/>
      <c r="B3571" s="161"/>
      <c r="C3571" s="161"/>
    </row>
    <row r="3572" spans="1:3" x14ac:dyDescent="0.25">
      <c r="A3572" s="385"/>
      <c r="B3572" s="161"/>
      <c r="C3572" s="161"/>
    </row>
    <row r="3573" spans="1:3" x14ac:dyDescent="0.25">
      <c r="A3573" s="385"/>
      <c r="B3573" s="161"/>
      <c r="C3573" s="161"/>
    </row>
    <row r="3574" spans="1:3" x14ac:dyDescent="0.25">
      <c r="A3574" s="385"/>
      <c r="B3574" s="161"/>
      <c r="C3574" s="161"/>
    </row>
    <row r="3575" spans="1:3" x14ac:dyDescent="0.25">
      <c r="A3575" s="385"/>
      <c r="B3575" s="161"/>
      <c r="C3575" s="161"/>
    </row>
    <row r="3576" spans="1:3" x14ac:dyDescent="0.25">
      <c r="A3576" s="385"/>
      <c r="B3576" s="161"/>
      <c r="C3576" s="161"/>
    </row>
    <row r="3577" spans="1:3" x14ac:dyDescent="0.25">
      <c r="A3577" s="385"/>
      <c r="B3577" s="161"/>
      <c r="C3577" s="161"/>
    </row>
    <row r="3578" spans="1:3" x14ac:dyDescent="0.25">
      <c r="A3578" s="385"/>
      <c r="B3578" s="161"/>
      <c r="C3578" s="161"/>
    </row>
    <row r="3579" spans="1:3" x14ac:dyDescent="0.25">
      <c r="A3579" s="385"/>
      <c r="B3579" s="161"/>
      <c r="C3579" s="161"/>
    </row>
    <row r="3580" spans="1:3" x14ac:dyDescent="0.25">
      <c r="A3580" s="385"/>
      <c r="B3580" s="161"/>
      <c r="C3580" s="161"/>
    </row>
    <row r="3581" spans="1:3" x14ac:dyDescent="0.25">
      <c r="A3581" s="385"/>
      <c r="B3581" s="161"/>
      <c r="C3581" s="161"/>
    </row>
    <row r="3582" spans="1:3" x14ac:dyDescent="0.25">
      <c r="A3582" s="385"/>
      <c r="B3582" s="161"/>
      <c r="C3582" s="161"/>
    </row>
    <row r="3583" spans="1:3" x14ac:dyDescent="0.25">
      <c r="A3583" s="385"/>
      <c r="B3583" s="161"/>
      <c r="C3583" s="161"/>
    </row>
    <row r="3584" spans="1:3" x14ac:dyDescent="0.25">
      <c r="A3584" s="385"/>
      <c r="B3584" s="161"/>
      <c r="C3584" s="161"/>
    </row>
    <row r="3585" spans="1:3" x14ac:dyDescent="0.25">
      <c r="A3585" s="385"/>
      <c r="B3585" s="161"/>
      <c r="C3585" s="161"/>
    </row>
    <row r="3586" spans="1:3" x14ac:dyDescent="0.25">
      <c r="A3586" s="385"/>
      <c r="B3586" s="161"/>
      <c r="C3586" s="161"/>
    </row>
    <row r="3587" spans="1:3" x14ac:dyDescent="0.25">
      <c r="A3587" s="385"/>
      <c r="B3587" s="161"/>
      <c r="C3587" s="161"/>
    </row>
    <row r="3588" spans="1:3" x14ac:dyDescent="0.25">
      <c r="A3588" s="385"/>
      <c r="B3588" s="161"/>
      <c r="C3588" s="161"/>
    </row>
    <row r="3589" spans="1:3" x14ac:dyDescent="0.25">
      <c r="A3589" s="385"/>
      <c r="B3589" s="161"/>
      <c r="C3589" s="161"/>
    </row>
    <row r="3590" spans="1:3" x14ac:dyDescent="0.25">
      <c r="A3590" s="385"/>
      <c r="B3590" s="161"/>
      <c r="C3590" s="161"/>
    </row>
    <row r="3591" spans="1:3" x14ac:dyDescent="0.25">
      <c r="A3591" s="385"/>
      <c r="B3591" s="161"/>
      <c r="C3591" s="161"/>
    </row>
    <row r="3592" spans="1:3" x14ac:dyDescent="0.25">
      <c r="A3592" s="385"/>
      <c r="B3592" s="161"/>
      <c r="C3592" s="161"/>
    </row>
    <row r="3593" spans="1:3" x14ac:dyDescent="0.25">
      <c r="A3593" s="385"/>
      <c r="B3593" s="161"/>
      <c r="C3593" s="161"/>
    </row>
    <row r="3594" spans="1:3" x14ac:dyDescent="0.25">
      <c r="A3594" s="385"/>
      <c r="B3594" s="161"/>
      <c r="C3594" s="161"/>
    </row>
    <row r="3595" spans="1:3" x14ac:dyDescent="0.25">
      <c r="A3595" s="385"/>
      <c r="B3595" s="161"/>
      <c r="C3595" s="161"/>
    </row>
    <row r="3596" spans="1:3" x14ac:dyDescent="0.25">
      <c r="A3596" s="385"/>
      <c r="B3596" s="161"/>
      <c r="C3596" s="161"/>
    </row>
    <row r="3597" spans="1:3" x14ac:dyDescent="0.25">
      <c r="A3597" s="385"/>
      <c r="B3597" s="161"/>
      <c r="C3597" s="161"/>
    </row>
    <row r="3598" spans="1:3" x14ac:dyDescent="0.25">
      <c r="A3598" s="385"/>
      <c r="B3598" s="161"/>
      <c r="C3598" s="161"/>
    </row>
    <row r="3599" spans="1:3" x14ac:dyDescent="0.25">
      <c r="A3599" s="385"/>
      <c r="B3599" s="161"/>
      <c r="C3599" s="161"/>
    </row>
    <row r="3600" spans="1:3" x14ac:dyDescent="0.25">
      <c r="A3600" s="385"/>
      <c r="B3600" s="161"/>
      <c r="C3600" s="161"/>
    </row>
    <row r="3601" spans="1:3" x14ac:dyDescent="0.25">
      <c r="A3601" s="385"/>
      <c r="B3601" s="161"/>
      <c r="C3601" s="161"/>
    </row>
    <row r="3602" spans="1:3" x14ac:dyDescent="0.25">
      <c r="A3602" s="385"/>
      <c r="B3602" s="161"/>
      <c r="C3602" s="161"/>
    </row>
    <row r="3603" spans="1:3" x14ac:dyDescent="0.25">
      <c r="A3603" s="385"/>
      <c r="B3603" s="161"/>
      <c r="C3603" s="161"/>
    </row>
    <row r="3604" spans="1:3" x14ac:dyDescent="0.25">
      <c r="A3604" s="385"/>
      <c r="B3604" s="161"/>
      <c r="C3604" s="161"/>
    </row>
    <row r="3605" spans="1:3" x14ac:dyDescent="0.25">
      <c r="A3605" s="385"/>
      <c r="B3605" s="161"/>
      <c r="C3605" s="161"/>
    </row>
    <row r="3606" spans="1:3" x14ac:dyDescent="0.25">
      <c r="A3606" s="385"/>
      <c r="B3606" s="161"/>
      <c r="C3606" s="161"/>
    </row>
    <row r="3607" spans="1:3" x14ac:dyDescent="0.25">
      <c r="A3607" s="385"/>
      <c r="B3607" s="161"/>
      <c r="C3607" s="161"/>
    </row>
    <row r="3608" spans="1:3" x14ac:dyDescent="0.25">
      <c r="A3608" s="385"/>
      <c r="B3608" s="161"/>
      <c r="C3608" s="161"/>
    </row>
    <row r="3609" spans="1:3" x14ac:dyDescent="0.25">
      <c r="A3609" s="385"/>
      <c r="B3609" s="161"/>
      <c r="C3609" s="161"/>
    </row>
    <row r="3610" spans="1:3" x14ac:dyDescent="0.25">
      <c r="A3610" s="385"/>
      <c r="B3610" s="161"/>
      <c r="C3610" s="161"/>
    </row>
    <row r="3611" spans="1:3" x14ac:dyDescent="0.25">
      <c r="A3611" s="385"/>
      <c r="B3611" s="161"/>
      <c r="C3611" s="161"/>
    </row>
    <row r="3612" spans="1:3" x14ac:dyDescent="0.25">
      <c r="A3612" s="385"/>
      <c r="B3612" s="161"/>
      <c r="C3612" s="161"/>
    </row>
    <row r="3613" spans="1:3" x14ac:dyDescent="0.25">
      <c r="A3613" s="385"/>
      <c r="B3613" s="161"/>
      <c r="C3613" s="161"/>
    </row>
    <row r="3614" spans="1:3" x14ac:dyDescent="0.25">
      <c r="A3614" s="385"/>
      <c r="B3614" s="161"/>
      <c r="C3614" s="161"/>
    </row>
    <row r="3615" spans="1:3" x14ac:dyDescent="0.25">
      <c r="A3615" s="385"/>
      <c r="B3615" s="161"/>
      <c r="C3615" s="161"/>
    </row>
    <row r="3616" spans="1:3" x14ac:dyDescent="0.25">
      <c r="A3616" s="385"/>
      <c r="B3616" s="161"/>
      <c r="C3616" s="161"/>
    </row>
    <row r="3617" spans="1:3" x14ac:dyDescent="0.25">
      <c r="A3617" s="385"/>
      <c r="B3617" s="161"/>
      <c r="C3617" s="161"/>
    </row>
    <row r="3618" spans="1:3" x14ac:dyDescent="0.25">
      <c r="A3618" s="385"/>
      <c r="B3618" s="161"/>
      <c r="C3618" s="161"/>
    </row>
    <row r="3619" spans="1:3" x14ac:dyDescent="0.25">
      <c r="A3619" s="385"/>
      <c r="B3619" s="161"/>
      <c r="C3619" s="161"/>
    </row>
    <row r="3620" spans="1:3" x14ac:dyDescent="0.25">
      <c r="A3620" s="385"/>
      <c r="B3620" s="161"/>
      <c r="C3620" s="161"/>
    </row>
    <row r="3621" spans="1:3" x14ac:dyDescent="0.25">
      <c r="A3621" s="385"/>
      <c r="B3621" s="161"/>
      <c r="C3621" s="161"/>
    </row>
    <row r="3622" spans="1:3" x14ac:dyDescent="0.25">
      <c r="A3622" s="385"/>
      <c r="B3622" s="161"/>
      <c r="C3622" s="161"/>
    </row>
    <row r="3623" spans="1:3" x14ac:dyDescent="0.25">
      <c r="A3623" s="385"/>
      <c r="B3623" s="161"/>
      <c r="C3623" s="161"/>
    </row>
    <row r="3624" spans="1:3" x14ac:dyDescent="0.25">
      <c r="A3624" s="385"/>
      <c r="B3624" s="161"/>
      <c r="C3624" s="161"/>
    </row>
    <row r="3625" spans="1:3" x14ac:dyDescent="0.25">
      <c r="A3625" s="385"/>
      <c r="B3625" s="161"/>
      <c r="C3625" s="161"/>
    </row>
    <row r="3626" spans="1:3" x14ac:dyDescent="0.25">
      <c r="A3626" s="385"/>
      <c r="B3626" s="161"/>
      <c r="C3626" s="161"/>
    </row>
    <row r="3627" spans="1:3" x14ac:dyDescent="0.25">
      <c r="A3627" s="385"/>
      <c r="B3627" s="161"/>
      <c r="C3627" s="161"/>
    </row>
    <row r="3628" spans="1:3" x14ac:dyDescent="0.25">
      <c r="A3628" s="385"/>
      <c r="B3628" s="161"/>
      <c r="C3628" s="161"/>
    </row>
    <row r="3629" spans="1:3" x14ac:dyDescent="0.25">
      <c r="A3629" s="385"/>
      <c r="B3629" s="161"/>
      <c r="C3629" s="161"/>
    </row>
    <row r="3630" spans="1:3" x14ac:dyDescent="0.25">
      <c r="A3630" s="385"/>
      <c r="B3630" s="161"/>
      <c r="C3630" s="161"/>
    </row>
    <row r="3631" spans="1:3" x14ac:dyDescent="0.25">
      <c r="A3631" s="385"/>
      <c r="B3631" s="161"/>
      <c r="C3631" s="161"/>
    </row>
    <row r="3632" spans="1:3" x14ac:dyDescent="0.25">
      <c r="A3632" s="385"/>
      <c r="B3632" s="161"/>
      <c r="C3632" s="161"/>
    </row>
    <row r="3633" spans="1:3" x14ac:dyDescent="0.25">
      <c r="A3633" s="385"/>
      <c r="B3633" s="161"/>
      <c r="C3633" s="161"/>
    </row>
    <row r="3634" spans="1:3" x14ac:dyDescent="0.25">
      <c r="A3634" s="385"/>
      <c r="B3634" s="161"/>
      <c r="C3634" s="161"/>
    </row>
    <row r="3635" spans="1:3" x14ac:dyDescent="0.25">
      <c r="A3635" s="385"/>
      <c r="B3635" s="161"/>
      <c r="C3635" s="161"/>
    </row>
    <row r="3636" spans="1:3" x14ac:dyDescent="0.25">
      <c r="A3636" s="385"/>
      <c r="B3636" s="161"/>
      <c r="C3636" s="161"/>
    </row>
    <row r="3637" spans="1:3" x14ac:dyDescent="0.25">
      <c r="A3637" s="385"/>
      <c r="B3637" s="161"/>
      <c r="C3637" s="161"/>
    </row>
    <row r="3638" spans="1:3" x14ac:dyDescent="0.25">
      <c r="A3638" s="385"/>
      <c r="B3638" s="161"/>
      <c r="C3638" s="161"/>
    </row>
    <row r="3639" spans="1:3" x14ac:dyDescent="0.25">
      <c r="A3639" s="385"/>
      <c r="B3639" s="161"/>
      <c r="C3639" s="161"/>
    </row>
    <row r="3640" spans="1:3" x14ac:dyDescent="0.25">
      <c r="A3640" s="385"/>
      <c r="B3640" s="161"/>
      <c r="C3640" s="161"/>
    </row>
    <row r="3641" spans="1:3" x14ac:dyDescent="0.25">
      <c r="A3641" s="385"/>
      <c r="B3641" s="161"/>
      <c r="C3641" s="161"/>
    </row>
    <row r="3642" spans="1:3" x14ac:dyDescent="0.25">
      <c r="A3642" s="385"/>
      <c r="B3642" s="161"/>
      <c r="C3642" s="161"/>
    </row>
    <row r="3643" spans="1:3" x14ac:dyDescent="0.25">
      <c r="A3643" s="385"/>
      <c r="B3643" s="161"/>
      <c r="C3643" s="161"/>
    </row>
    <row r="3644" spans="1:3" x14ac:dyDescent="0.25">
      <c r="A3644" s="385"/>
      <c r="B3644" s="161"/>
      <c r="C3644" s="161"/>
    </row>
    <row r="3645" spans="1:3" x14ac:dyDescent="0.25">
      <c r="A3645" s="385"/>
      <c r="B3645" s="161"/>
      <c r="C3645" s="161"/>
    </row>
    <row r="3646" spans="1:3" x14ac:dyDescent="0.25">
      <c r="A3646" s="385"/>
      <c r="B3646" s="161"/>
      <c r="C3646" s="161"/>
    </row>
    <row r="3647" spans="1:3" x14ac:dyDescent="0.25">
      <c r="A3647" s="385"/>
      <c r="B3647" s="161"/>
      <c r="C3647" s="161"/>
    </row>
    <row r="3648" spans="1:3" x14ac:dyDescent="0.25">
      <c r="A3648" s="385"/>
      <c r="B3648" s="161"/>
      <c r="C3648" s="161"/>
    </row>
    <row r="3649" spans="1:3" x14ac:dyDescent="0.25">
      <c r="A3649" s="385"/>
      <c r="B3649" s="161"/>
      <c r="C3649" s="161"/>
    </row>
    <row r="3650" spans="1:3" x14ac:dyDescent="0.25">
      <c r="A3650" s="385"/>
      <c r="B3650" s="161"/>
      <c r="C3650" s="161"/>
    </row>
    <row r="3651" spans="1:3" x14ac:dyDescent="0.25">
      <c r="A3651" s="385"/>
      <c r="B3651" s="161"/>
      <c r="C3651" s="161"/>
    </row>
    <row r="3652" spans="1:3" x14ac:dyDescent="0.25">
      <c r="A3652" s="385"/>
      <c r="B3652" s="161"/>
      <c r="C3652" s="161"/>
    </row>
    <row r="3653" spans="1:3" x14ac:dyDescent="0.25">
      <c r="A3653" s="385"/>
      <c r="B3653" s="161"/>
      <c r="C3653" s="161"/>
    </row>
    <row r="3654" spans="1:3" x14ac:dyDescent="0.25">
      <c r="A3654" s="385"/>
      <c r="B3654" s="161"/>
      <c r="C3654" s="161"/>
    </row>
    <row r="3655" spans="1:3" x14ac:dyDescent="0.25">
      <c r="A3655" s="385"/>
      <c r="B3655" s="161"/>
      <c r="C3655" s="161"/>
    </row>
    <row r="3656" spans="1:3" x14ac:dyDescent="0.25">
      <c r="A3656" s="385"/>
      <c r="B3656" s="161"/>
      <c r="C3656" s="161"/>
    </row>
    <row r="3657" spans="1:3" x14ac:dyDescent="0.25">
      <c r="A3657" s="385"/>
      <c r="B3657" s="161"/>
      <c r="C3657" s="161"/>
    </row>
    <row r="3658" spans="1:3" x14ac:dyDescent="0.25">
      <c r="A3658" s="385"/>
      <c r="B3658" s="161"/>
      <c r="C3658" s="161"/>
    </row>
    <row r="3659" spans="1:3" x14ac:dyDescent="0.25">
      <c r="A3659" s="385"/>
      <c r="B3659" s="161"/>
      <c r="C3659" s="161"/>
    </row>
    <row r="3660" spans="1:3" x14ac:dyDescent="0.25">
      <c r="A3660" s="385"/>
      <c r="B3660" s="161"/>
      <c r="C3660" s="161"/>
    </row>
    <row r="3661" spans="1:3" x14ac:dyDescent="0.25">
      <c r="A3661" s="385"/>
      <c r="B3661" s="161"/>
      <c r="C3661" s="161"/>
    </row>
    <row r="3662" spans="1:3" x14ac:dyDescent="0.25">
      <c r="A3662" s="385"/>
      <c r="B3662" s="161"/>
      <c r="C3662" s="161"/>
    </row>
    <row r="3663" spans="1:3" x14ac:dyDescent="0.25">
      <c r="A3663" s="385"/>
      <c r="B3663" s="161"/>
      <c r="C3663" s="161"/>
    </row>
    <row r="3664" spans="1:3" x14ac:dyDescent="0.25">
      <c r="A3664" s="385"/>
      <c r="B3664" s="161"/>
      <c r="C3664" s="161"/>
    </row>
    <row r="3665" spans="1:3" x14ac:dyDescent="0.25">
      <c r="A3665" s="385"/>
      <c r="B3665" s="161"/>
      <c r="C3665" s="161"/>
    </row>
    <row r="3666" spans="1:3" x14ac:dyDescent="0.25">
      <c r="A3666" s="385"/>
      <c r="B3666" s="161"/>
      <c r="C3666" s="161"/>
    </row>
    <row r="3667" spans="1:3" x14ac:dyDescent="0.25">
      <c r="A3667" s="385"/>
      <c r="B3667" s="161"/>
      <c r="C3667" s="161"/>
    </row>
    <row r="3668" spans="1:3" x14ac:dyDescent="0.25">
      <c r="A3668" s="385"/>
      <c r="B3668" s="161"/>
      <c r="C3668" s="161"/>
    </row>
    <row r="3669" spans="1:3" x14ac:dyDescent="0.25">
      <c r="A3669" s="385"/>
      <c r="B3669" s="161"/>
      <c r="C3669" s="161"/>
    </row>
    <row r="3670" spans="1:3" x14ac:dyDescent="0.25">
      <c r="A3670" s="385"/>
      <c r="B3670" s="161"/>
      <c r="C3670" s="161"/>
    </row>
    <row r="3671" spans="1:3" x14ac:dyDescent="0.25">
      <c r="A3671" s="385"/>
      <c r="B3671" s="161"/>
      <c r="C3671" s="161"/>
    </row>
    <row r="3672" spans="1:3" x14ac:dyDescent="0.25">
      <c r="A3672" s="385"/>
      <c r="B3672" s="161"/>
      <c r="C3672" s="161"/>
    </row>
    <row r="3673" spans="1:3" x14ac:dyDescent="0.25">
      <c r="A3673" s="385"/>
      <c r="B3673" s="161"/>
      <c r="C3673" s="161"/>
    </row>
    <row r="3674" spans="1:3" x14ac:dyDescent="0.25">
      <c r="A3674" s="385"/>
      <c r="B3674" s="161"/>
      <c r="C3674" s="161"/>
    </row>
    <row r="3675" spans="1:3" x14ac:dyDescent="0.25">
      <c r="A3675" s="385"/>
      <c r="B3675" s="161"/>
      <c r="C3675" s="161"/>
    </row>
    <row r="3676" spans="1:3" x14ac:dyDescent="0.25">
      <c r="A3676" s="385"/>
      <c r="B3676" s="161"/>
      <c r="C3676" s="161"/>
    </row>
    <row r="3677" spans="1:3" x14ac:dyDescent="0.25">
      <c r="A3677" s="385"/>
      <c r="B3677" s="161"/>
      <c r="C3677" s="161"/>
    </row>
    <row r="3678" spans="1:3" x14ac:dyDescent="0.25">
      <c r="A3678" s="385"/>
      <c r="B3678" s="161"/>
      <c r="C3678" s="161"/>
    </row>
    <row r="3679" spans="1:3" x14ac:dyDescent="0.25">
      <c r="A3679" s="385"/>
      <c r="B3679" s="161"/>
      <c r="C3679" s="161"/>
    </row>
    <row r="3680" spans="1:3" x14ac:dyDescent="0.25">
      <c r="A3680" s="385"/>
      <c r="B3680" s="161"/>
      <c r="C3680" s="161"/>
    </row>
    <row r="3681" spans="1:3" x14ac:dyDescent="0.25">
      <c r="A3681" s="385"/>
      <c r="B3681" s="161"/>
      <c r="C3681" s="161"/>
    </row>
    <row r="3682" spans="1:3" x14ac:dyDescent="0.25">
      <c r="A3682" s="385"/>
      <c r="B3682" s="161"/>
      <c r="C3682" s="161"/>
    </row>
    <row r="3683" spans="1:3" x14ac:dyDescent="0.25">
      <c r="A3683" s="385"/>
      <c r="B3683" s="161"/>
      <c r="C3683" s="161"/>
    </row>
    <row r="3684" spans="1:3" x14ac:dyDescent="0.25">
      <c r="A3684" s="385"/>
      <c r="B3684" s="161"/>
      <c r="C3684" s="161"/>
    </row>
    <row r="3685" spans="1:3" x14ac:dyDescent="0.25">
      <c r="A3685" s="385"/>
      <c r="B3685" s="161"/>
      <c r="C3685" s="161"/>
    </row>
    <row r="3686" spans="1:3" x14ac:dyDescent="0.25">
      <c r="A3686" s="385"/>
      <c r="B3686" s="161"/>
      <c r="C3686" s="161"/>
    </row>
    <row r="3687" spans="1:3" x14ac:dyDescent="0.25">
      <c r="A3687" s="385"/>
      <c r="B3687" s="161"/>
      <c r="C3687" s="161"/>
    </row>
    <row r="3688" spans="1:3" x14ac:dyDescent="0.25">
      <c r="A3688" s="385"/>
      <c r="B3688" s="161"/>
      <c r="C3688" s="161"/>
    </row>
    <row r="3689" spans="1:3" x14ac:dyDescent="0.25">
      <c r="A3689" s="385"/>
      <c r="B3689" s="161"/>
      <c r="C3689" s="161"/>
    </row>
    <row r="3690" spans="1:3" x14ac:dyDescent="0.25">
      <c r="A3690" s="385"/>
      <c r="B3690" s="161"/>
      <c r="C3690" s="161"/>
    </row>
    <row r="3691" spans="1:3" x14ac:dyDescent="0.25">
      <c r="A3691" s="385"/>
      <c r="B3691" s="161"/>
      <c r="C3691" s="161"/>
    </row>
    <row r="3692" spans="1:3" x14ac:dyDescent="0.25">
      <c r="A3692" s="385"/>
      <c r="B3692" s="161"/>
      <c r="C3692" s="161"/>
    </row>
    <row r="3693" spans="1:3" x14ac:dyDescent="0.25">
      <c r="A3693" s="385"/>
      <c r="B3693" s="161"/>
      <c r="C3693" s="161"/>
    </row>
    <row r="3694" spans="1:3" x14ac:dyDescent="0.25">
      <c r="A3694" s="385"/>
      <c r="B3694" s="161"/>
      <c r="C3694" s="161"/>
    </row>
    <row r="3695" spans="1:3" x14ac:dyDescent="0.25">
      <c r="A3695" s="385"/>
      <c r="B3695" s="161"/>
      <c r="C3695" s="161"/>
    </row>
    <row r="3696" spans="1:3" x14ac:dyDescent="0.25">
      <c r="A3696" s="385"/>
      <c r="B3696" s="161"/>
      <c r="C3696" s="161"/>
    </row>
    <row r="3697" spans="1:3" x14ac:dyDescent="0.25">
      <c r="A3697" s="385"/>
      <c r="B3697" s="161"/>
      <c r="C3697" s="161"/>
    </row>
    <row r="3698" spans="1:3" x14ac:dyDescent="0.25">
      <c r="A3698" s="385"/>
      <c r="B3698" s="161"/>
      <c r="C3698" s="161"/>
    </row>
    <row r="3699" spans="1:3" x14ac:dyDescent="0.25">
      <c r="A3699" s="385"/>
      <c r="B3699" s="161"/>
      <c r="C3699" s="161"/>
    </row>
    <row r="3700" spans="1:3" x14ac:dyDescent="0.25">
      <c r="A3700" s="385"/>
      <c r="B3700" s="161"/>
      <c r="C3700" s="161"/>
    </row>
    <row r="3701" spans="1:3" x14ac:dyDescent="0.25">
      <c r="A3701" s="385"/>
      <c r="B3701" s="161"/>
      <c r="C3701" s="161"/>
    </row>
    <row r="3702" spans="1:3" x14ac:dyDescent="0.25">
      <c r="A3702" s="385"/>
      <c r="B3702" s="161"/>
      <c r="C3702" s="161"/>
    </row>
    <row r="3703" spans="1:3" x14ac:dyDescent="0.25">
      <c r="A3703" s="385"/>
      <c r="B3703" s="161"/>
      <c r="C3703" s="161"/>
    </row>
    <row r="3704" spans="1:3" x14ac:dyDescent="0.25">
      <c r="A3704" s="385"/>
      <c r="B3704" s="161"/>
      <c r="C3704" s="161"/>
    </row>
    <row r="3705" spans="1:3" x14ac:dyDescent="0.25">
      <c r="A3705" s="385"/>
      <c r="B3705" s="161"/>
      <c r="C3705" s="161"/>
    </row>
    <row r="3706" spans="1:3" x14ac:dyDescent="0.25">
      <c r="A3706" s="385"/>
      <c r="B3706" s="161"/>
      <c r="C3706" s="161"/>
    </row>
    <row r="3707" spans="1:3" x14ac:dyDescent="0.25">
      <c r="A3707" s="385"/>
      <c r="B3707" s="161"/>
      <c r="C3707" s="161"/>
    </row>
    <row r="3708" spans="1:3" x14ac:dyDescent="0.25">
      <c r="A3708" s="385"/>
      <c r="B3708" s="161"/>
      <c r="C3708" s="161"/>
    </row>
    <row r="3709" spans="1:3" x14ac:dyDescent="0.25">
      <c r="A3709" s="385"/>
      <c r="B3709" s="161"/>
      <c r="C3709" s="161"/>
    </row>
    <row r="3710" spans="1:3" x14ac:dyDescent="0.25">
      <c r="A3710" s="385"/>
      <c r="B3710" s="161"/>
      <c r="C3710" s="161"/>
    </row>
    <row r="3711" spans="1:3" x14ac:dyDescent="0.25">
      <c r="A3711" s="385"/>
      <c r="B3711" s="161"/>
      <c r="C3711" s="161"/>
    </row>
    <row r="3712" spans="1:3" x14ac:dyDescent="0.25">
      <c r="A3712" s="385"/>
      <c r="B3712" s="161"/>
      <c r="C3712" s="161"/>
    </row>
    <row r="3713" spans="1:3" x14ac:dyDescent="0.25">
      <c r="A3713" s="385"/>
      <c r="B3713" s="161"/>
      <c r="C3713" s="161"/>
    </row>
    <row r="3714" spans="1:3" x14ac:dyDescent="0.25">
      <c r="A3714" s="385"/>
      <c r="B3714" s="161"/>
      <c r="C3714" s="161"/>
    </row>
    <row r="3715" spans="1:3" x14ac:dyDescent="0.25">
      <c r="A3715" s="385"/>
      <c r="B3715" s="161"/>
      <c r="C3715" s="161"/>
    </row>
    <row r="3716" spans="1:3" x14ac:dyDescent="0.25">
      <c r="A3716" s="385"/>
      <c r="B3716" s="161"/>
      <c r="C3716" s="161"/>
    </row>
    <row r="3717" spans="1:3" x14ac:dyDescent="0.25">
      <c r="A3717" s="385"/>
      <c r="B3717" s="161"/>
      <c r="C3717" s="161"/>
    </row>
    <row r="3718" spans="1:3" x14ac:dyDescent="0.25">
      <c r="A3718" s="385"/>
      <c r="B3718" s="161"/>
      <c r="C3718" s="161"/>
    </row>
    <row r="3719" spans="1:3" x14ac:dyDescent="0.25">
      <c r="A3719" s="385"/>
      <c r="B3719" s="161"/>
      <c r="C3719" s="161"/>
    </row>
    <row r="3720" spans="1:3" x14ac:dyDescent="0.25">
      <c r="A3720" s="385"/>
      <c r="B3720" s="161"/>
      <c r="C3720" s="161"/>
    </row>
    <row r="3721" spans="1:3" x14ac:dyDescent="0.25">
      <c r="A3721" s="385"/>
      <c r="B3721" s="161"/>
      <c r="C3721" s="161"/>
    </row>
    <row r="3722" spans="1:3" x14ac:dyDescent="0.25">
      <c r="A3722" s="385"/>
      <c r="B3722" s="161"/>
      <c r="C3722" s="161"/>
    </row>
    <row r="3723" spans="1:3" x14ac:dyDescent="0.25">
      <c r="A3723" s="385"/>
      <c r="B3723" s="161"/>
      <c r="C3723" s="161"/>
    </row>
    <row r="3724" spans="1:3" x14ac:dyDescent="0.25">
      <c r="A3724" s="385"/>
      <c r="B3724" s="161"/>
      <c r="C3724" s="161"/>
    </row>
    <row r="3725" spans="1:3" x14ac:dyDescent="0.25">
      <c r="A3725" s="385"/>
      <c r="B3725" s="161"/>
      <c r="C3725" s="161"/>
    </row>
    <row r="3726" spans="1:3" x14ac:dyDescent="0.25">
      <c r="A3726" s="385"/>
      <c r="B3726" s="161"/>
      <c r="C3726" s="161"/>
    </row>
    <row r="3727" spans="1:3" x14ac:dyDescent="0.25">
      <c r="A3727" s="385"/>
      <c r="B3727" s="161"/>
      <c r="C3727" s="161"/>
    </row>
    <row r="3728" spans="1:3" x14ac:dyDescent="0.25">
      <c r="A3728" s="385"/>
      <c r="B3728" s="161"/>
      <c r="C3728" s="161"/>
    </row>
    <row r="3729" spans="1:3" x14ac:dyDescent="0.25">
      <c r="A3729" s="385"/>
      <c r="B3729" s="161"/>
      <c r="C3729" s="161"/>
    </row>
    <row r="3730" spans="1:3" x14ac:dyDescent="0.25">
      <c r="A3730" s="385"/>
      <c r="B3730" s="161"/>
      <c r="C3730" s="161"/>
    </row>
    <row r="3731" spans="1:3" x14ac:dyDescent="0.25">
      <c r="A3731" s="385"/>
      <c r="B3731" s="161"/>
      <c r="C3731" s="161"/>
    </row>
    <row r="3732" spans="1:3" x14ac:dyDescent="0.25">
      <c r="A3732" s="385"/>
      <c r="B3732" s="161"/>
      <c r="C3732" s="161"/>
    </row>
    <row r="3733" spans="1:3" x14ac:dyDescent="0.25">
      <c r="A3733" s="385"/>
      <c r="B3733" s="161"/>
      <c r="C3733" s="161"/>
    </row>
    <row r="3734" spans="1:3" x14ac:dyDescent="0.25">
      <c r="A3734" s="385"/>
      <c r="B3734" s="161"/>
      <c r="C3734" s="161"/>
    </row>
    <row r="3735" spans="1:3" x14ac:dyDescent="0.25">
      <c r="A3735" s="385"/>
      <c r="B3735" s="161"/>
      <c r="C3735" s="161"/>
    </row>
    <row r="3736" spans="1:3" x14ac:dyDescent="0.25">
      <c r="A3736" s="385"/>
      <c r="B3736" s="161"/>
      <c r="C3736" s="161"/>
    </row>
    <row r="3737" spans="1:3" x14ac:dyDescent="0.25">
      <c r="A3737" s="385"/>
      <c r="B3737" s="161"/>
      <c r="C3737" s="161"/>
    </row>
    <row r="3738" spans="1:3" x14ac:dyDescent="0.25">
      <c r="A3738" s="385"/>
      <c r="B3738" s="161"/>
      <c r="C3738" s="161"/>
    </row>
    <row r="3739" spans="1:3" x14ac:dyDescent="0.25">
      <c r="A3739" s="385"/>
      <c r="B3739" s="161"/>
      <c r="C3739" s="161"/>
    </row>
    <row r="3740" spans="1:3" x14ac:dyDescent="0.25">
      <c r="A3740" s="385"/>
      <c r="B3740" s="161"/>
      <c r="C3740" s="161"/>
    </row>
    <row r="3741" spans="1:3" x14ac:dyDescent="0.25">
      <c r="A3741" s="385"/>
      <c r="B3741" s="161"/>
      <c r="C3741" s="161"/>
    </row>
    <row r="3742" spans="1:3" x14ac:dyDescent="0.25">
      <c r="A3742" s="385"/>
      <c r="B3742" s="161"/>
      <c r="C3742" s="161"/>
    </row>
    <row r="3743" spans="1:3" x14ac:dyDescent="0.25">
      <c r="A3743" s="385"/>
      <c r="B3743" s="161"/>
      <c r="C3743" s="161"/>
    </row>
    <row r="3744" spans="1:3" x14ac:dyDescent="0.25">
      <c r="A3744" s="385"/>
      <c r="B3744" s="161"/>
      <c r="C3744" s="161"/>
    </row>
    <row r="3745" spans="1:3" x14ac:dyDescent="0.25">
      <c r="A3745" s="385"/>
      <c r="B3745" s="161"/>
      <c r="C3745" s="161"/>
    </row>
    <row r="3746" spans="1:3" x14ac:dyDescent="0.25">
      <c r="A3746" s="385"/>
      <c r="B3746" s="161"/>
      <c r="C3746" s="161"/>
    </row>
    <row r="3747" spans="1:3" x14ac:dyDescent="0.25">
      <c r="A3747" s="385"/>
      <c r="B3747" s="161"/>
      <c r="C3747" s="161"/>
    </row>
    <row r="3748" spans="1:3" x14ac:dyDescent="0.25">
      <c r="A3748" s="385"/>
      <c r="B3748" s="161"/>
      <c r="C3748" s="161"/>
    </row>
    <row r="3749" spans="1:3" x14ac:dyDescent="0.25">
      <c r="A3749" s="385"/>
      <c r="B3749" s="161"/>
      <c r="C3749" s="161"/>
    </row>
    <row r="3750" spans="1:3" x14ac:dyDescent="0.25">
      <c r="A3750" s="385"/>
      <c r="B3750" s="161"/>
      <c r="C3750" s="161"/>
    </row>
    <row r="3751" spans="1:3" x14ac:dyDescent="0.25">
      <c r="A3751" s="385"/>
      <c r="B3751" s="161"/>
      <c r="C3751" s="161"/>
    </row>
    <row r="3752" spans="1:3" x14ac:dyDescent="0.25">
      <c r="A3752" s="385"/>
      <c r="B3752" s="161"/>
      <c r="C3752" s="161"/>
    </row>
    <row r="3753" spans="1:3" x14ac:dyDescent="0.25">
      <c r="A3753" s="385"/>
      <c r="B3753" s="161"/>
      <c r="C3753" s="161"/>
    </row>
    <row r="3754" spans="1:3" x14ac:dyDescent="0.25">
      <c r="A3754" s="385"/>
      <c r="B3754" s="161"/>
      <c r="C3754" s="161"/>
    </row>
    <row r="3755" spans="1:3" x14ac:dyDescent="0.25">
      <c r="A3755" s="385"/>
      <c r="B3755" s="161"/>
      <c r="C3755" s="161"/>
    </row>
    <row r="3756" spans="1:3" x14ac:dyDescent="0.25">
      <c r="A3756" s="385"/>
      <c r="B3756" s="161"/>
      <c r="C3756" s="161"/>
    </row>
    <row r="3757" spans="1:3" x14ac:dyDescent="0.25">
      <c r="A3757" s="385"/>
      <c r="B3757" s="161"/>
      <c r="C3757" s="161"/>
    </row>
    <row r="3758" spans="1:3" x14ac:dyDescent="0.25">
      <c r="A3758" s="385"/>
      <c r="B3758" s="161"/>
      <c r="C3758" s="161"/>
    </row>
    <row r="3759" spans="1:3" x14ac:dyDescent="0.25">
      <c r="A3759" s="385"/>
      <c r="B3759" s="161"/>
      <c r="C3759" s="161"/>
    </row>
    <row r="3760" spans="1:3" x14ac:dyDescent="0.25">
      <c r="A3760" s="385"/>
      <c r="B3760" s="161"/>
      <c r="C3760" s="161"/>
    </row>
    <row r="3761" spans="1:3" x14ac:dyDescent="0.25">
      <c r="A3761" s="385"/>
      <c r="B3761" s="161"/>
      <c r="C3761" s="161"/>
    </row>
    <row r="3762" spans="1:3" x14ac:dyDescent="0.25">
      <c r="A3762" s="385"/>
      <c r="B3762" s="161"/>
      <c r="C3762" s="161"/>
    </row>
    <row r="3763" spans="1:3" x14ac:dyDescent="0.25">
      <c r="A3763" s="385"/>
      <c r="B3763" s="161"/>
      <c r="C3763" s="161"/>
    </row>
    <row r="3764" spans="1:3" x14ac:dyDescent="0.25">
      <c r="A3764" s="385"/>
      <c r="B3764" s="161"/>
      <c r="C3764" s="161"/>
    </row>
    <row r="3765" spans="1:3" x14ac:dyDescent="0.25">
      <c r="A3765" s="385"/>
      <c r="B3765" s="161"/>
      <c r="C3765" s="161"/>
    </row>
    <row r="3766" spans="1:3" x14ac:dyDescent="0.25">
      <c r="A3766" s="385"/>
      <c r="B3766" s="161"/>
      <c r="C3766" s="161"/>
    </row>
    <row r="3767" spans="1:3" x14ac:dyDescent="0.25">
      <c r="A3767" s="385"/>
      <c r="B3767" s="161"/>
      <c r="C3767" s="161"/>
    </row>
    <row r="3768" spans="1:3" x14ac:dyDescent="0.25">
      <c r="A3768" s="385"/>
      <c r="B3768" s="161"/>
      <c r="C3768" s="161"/>
    </row>
    <row r="3769" spans="1:3" x14ac:dyDescent="0.25">
      <c r="A3769" s="385"/>
      <c r="B3769" s="161"/>
      <c r="C3769" s="161"/>
    </row>
    <row r="3770" spans="1:3" x14ac:dyDescent="0.25">
      <c r="A3770" s="385"/>
      <c r="B3770" s="161"/>
      <c r="C3770" s="161"/>
    </row>
    <row r="3771" spans="1:3" x14ac:dyDescent="0.25">
      <c r="A3771" s="385"/>
      <c r="B3771" s="161"/>
      <c r="C3771" s="161"/>
    </row>
    <row r="3772" spans="1:3" x14ac:dyDescent="0.25">
      <c r="A3772" s="385"/>
      <c r="B3772" s="161"/>
      <c r="C3772" s="161"/>
    </row>
    <row r="3773" spans="1:3" x14ac:dyDescent="0.25">
      <c r="A3773" s="385"/>
      <c r="B3773" s="161"/>
      <c r="C3773" s="161"/>
    </row>
    <row r="3774" spans="1:3" x14ac:dyDescent="0.25">
      <c r="A3774" s="385"/>
      <c r="B3774" s="161"/>
      <c r="C3774" s="161"/>
    </row>
    <row r="3775" spans="1:3" x14ac:dyDescent="0.25">
      <c r="A3775" s="385"/>
      <c r="B3775" s="161"/>
      <c r="C3775" s="161"/>
    </row>
    <row r="3776" spans="1:3" x14ac:dyDescent="0.25">
      <c r="A3776" s="385"/>
      <c r="B3776" s="161"/>
      <c r="C3776" s="161"/>
    </row>
    <row r="3777" spans="1:3" x14ac:dyDescent="0.25">
      <c r="A3777" s="385"/>
      <c r="B3777" s="161"/>
      <c r="C3777" s="161"/>
    </row>
    <row r="3778" spans="1:3" x14ac:dyDescent="0.25">
      <c r="A3778" s="385"/>
      <c r="B3778" s="161"/>
      <c r="C3778" s="161"/>
    </row>
    <row r="3779" spans="1:3" x14ac:dyDescent="0.25">
      <c r="A3779" s="385"/>
      <c r="B3779" s="161"/>
      <c r="C3779" s="161"/>
    </row>
    <row r="3780" spans="1:3" x14ac:dyDescent="0.25">
      <c r="A3780" s="385"/>
      <c r="B3780" s="161"/>
      <c r="C3780" s="161"/>
    </row>
    <row r="3781" spans="1:3" x14ac:dyDescent="0.25">
      <c r="A3781" s="385"/>
      <c r="B3781" s="161"/>
      <c r="C3781" s="161"/>
    </row>
    <row r="3782" spans="1:3" x14ac:dyDescent="0.25">
      <c r="A3782" s="385"/>
      <c r="B3782" s="161"/>
      <c r="C3782" s="161"/>
    </row>
    <row r="3783" spans="1:3" x14ac:dyDescent="0.25">
      <c r="A3783" s="385"/>
      <c r="B3783" s="161"/>
      <c r="C3783" s="161"/>
    </row>
    <row r="3784" spans="1:3" x14ac:dyDescent="0.25">
      <c r="A3784" s="385"/>
      <c r="B3784" s="161"/>
      <c r="C3784" s="161"/>
    </row>
    <row r="3785" spans="1:3" x14ac:dyDescent="0.25">
      <c r="A3785" s="385"/>
      <c r="B3785" s="161"/>
      <c r="C3785" s="161"/>
    </row>
    <row r="3786" spans="1:3" x14ac:dyDescent="0.25">
      <c r="A3786" s="385"/>
      <c r="B3786" s="161"/>
      <c r="C3786" s="161"/>
    </row>
    <row r="3787" spans="1:3" x14ac:dyDescent="0.25">
      <c r="A3787" s="385"/>
      <c r="B3787" s="161"/>
      <c r="C3787" s="161"/>
    </row>
    <row r="3788" spans="1:3" x14ac:dyDescent="0.25">
      <c r="A3788" s="385"/>
      <c r="B3788" s="161"/>
      <c r="C3788" s="161"/>
    </row>
    <row r="3789" spans="1:3" x14ac:dyDescent="0.25">
      <c r="A3789" s="385"/>
      <c r="B3789" s="161"/>
      <c r="C3789" s="161"/>
    </row>
    <row r="3790" spans="1:3" x14ac:dyDescent="0.25">
      <c r="A3790" s="385"/>
      <c r="B3790" s="161"/>
      <c r="C3790" s="161"/>
    </row>
    <row r="3791" spans="1:3" x14ac:dyDescent="0.25">
      <c r="A3791" s="385"/>
      <c r="B3791" s="161"/>
      <c r="C3791" s="161"/>
    </row>
    <row r="3792" spans="1:3" x14ac:dyDescent="0.25">
      <c r="A3792" s="385"/>
      <c r="B3792" s="161"/>
      <c r="C3792" s="161"/>
    </row>
    <row r="3793" spans="1:3" x14ac:dyDescent="0.25">
      <c r="A3793" s="385"/>
      <c r="B3793" s="161"/>
      <c r="C3793" s="161"/>
    </row>
    <row r="3794" spans="1:3" x14ac:dyDescent="0.25">
      <c r="A3794" s="385"/>
      <c r="B3794" s="161"/>
      <c r="C3794" s="161"/>
    </row>
    <row r="3795" spans="1:3" x14ac:dyDescent="0.25">
      <c r="A3795" s="385"/>
      <c r="B3795" s="161"/>
      <c r="C3795" s="161"/>
    </row>
    <row r="3796" spans="1:3" x14ac:dyDescent="0.25">
      <c r="A3796" s="385"/>
      <c r="B3796" s="161"/>
      <c r="C3796" s="161"/>
    </row>
    <row r="3797" spans="1:3" x14ac:dyDescent="0.25">
      <c r="A3797" s="385"/>
      <c r="B3797" s="161"/>
      <c r="C3797" s="161"/>
    </row>
    <row r="3798" spans="1:3" x14ac:dyDescent="0.25">
      <c r="A3798" s="385"/>
      <c r="B3798" s="161"/>
      <c r="C3798" s="161"/>
    </row>
    <row r="3799" spans="1:3" x14ac:dyDescent="0.25">
      <c r="A3799" s="385"/>
      <c r="B3799" s="161"/>
      <c r="C3799" s="161"/>
    </row>
    <row r="3800" spans="1:3" x14ac:dyDescent="0.25">
      <c r="A3800" s="385"/>
      <c r="B3800" s="161"/>
      <c r="C3800" s="161"/>
    </row>
    <row r="3801" spans="1:3" x14ac:dyDescent="0.25">
      <c r="A3801" s="385"/>
      <c r="B3801" s="161"/>
      <c r="C3801" s="161"/>
    </row>
    <row r="3802" spans="1:3" x14ac:dyDescent="0.25">
      <c r="A3802" s="385"/>
      <c r="B3802" s="161"/>
      <c r="C3802" s="161"/>
    </row>
    <row r="3803" spans="1:3" x14ac:dyDescent="0.25">
      <c r="A3803" s="385"/>
      <c r="B3803" s="161"/>
      <c r="C3803" s="161"/>
    </row>
    <row r="3804" spans="1:3" x14ac:dyDescent="0.25">
      <c r="A3804" s="385"/>
      <c r="B3804" s="161"/>
      <c r="C3804" s="161"/>
    </row>
    <row r="3805" spans="1:3" x14ac:dyDescent="0.25">
      <c r="A3805" s="385"/>
      <c r="B3805" s="161"/>
      <c r="C3805" s="161"/>
    </row>
    <row r="3806" spans="1:3" x14ac:dyDescent="0.25">
      <c r="A3806" s="385"/>
      <c r="B3806" s="161"/>
      <c r="C3806" s="161"/>
    </row>
    <row r="3807" spans="1:3" x14ac:dyDescent="0.25">
      <c r="A3807" s="385"/>
      <c r="B3807" s="161"/>
      <c r="C3807" s="161"/>
    </row>
    <row r="3808" spans="1:3" x14ac:dyDescent="0.25">
      <c r="A3808" s="385"/>
      <c r="B3808" s="161"/>
      <c r="C3808" s="161"/>
    </row>
    <row r="3809" spans="1:3" x14ac:dyDescent="0.25">
      <c r="A3809" s="385"/>
      <c r="B3809" s="161"/>
      <c r="C3809" s="161"/>
    </row>
    <row r="3810" spans="1:3" x14ac:dyDescent="0.25">
      <c r="A3810" s="385"/>
      <c r="B3810" s="161"/>
      <c r="C3810" s="161"/>
    </row>
    <row r="3811" spans="1:3" x14ac:dyDescent="0.25">
      <c r="A3811" s="385"/>
      <c r="B3811" s="161"/>
      <c r="C3811" s="161"/>
    </row>
    <row r="3812" spans="1:3" x14ac:dyDescent="0.25">
      <c r="A3812" s="385"/>
      <c r="B3812" s="161"/>
      <c r="C3812" s="161"/>
    </row>
    <row r="3813" spans="1:3" x14ac:dyDescent="0.25">
      <c r="A3813" s="385"/>
      <c r="B3813" s="161"/>
      <c r="C3813" s="161"/>
    </row>
    <row r="3814" spans="1:3" x14ac:dyDescent="0.25">
      <c r="A3814" s="385"/>
      <c r="B3814" s="161"/>
      <c r="C3814" s="161"/>
    </row>
    <row r="3815" spans="1:3" x14ac:dyDescent="0.25">
      <c r="A3815" s="385"/>
      <c r="B3815" s="161"/>
      <c r="C3815" s="161"/>
    </row>
    <row r="3816" spans="1:3" x14ac:dyDescent="0.25">
      <c r="A3816" s="385"/>
      <c r="B3816" s="161"/>
      <c r="C3816" s="161"/>
    </row>
    <row r="3817" spans="1:3" x14ac:dyDescent="0.25">
      <c r="A3817" s="385"/>
      <c r="B3817" s="161"/>
      <c r="C3817" s="161"/>
    </row>
    <row r="3818" spans="1:3" x14ac:dyDescent="0.25">
      <c r="A3818" s="385"/>
      <c r="B3818" s="161"/>
      <c r="C3818" s="161"/>
    </row>
    <row r="3819" spans="1:3" x14ac:dyDescent="0.25">
      <c r="A3819" s="385"/>
      <c r="B3819" s="161"/>
      <c r="C3819" s="161"/>
    </row>
    <row r="3820" spans="1:3" x14ac:dyDescent="0.25">
      <c r="A3820" s="385"/>
      <c r="B3820" s="161"/>
      <c r="C3820" s="161"/>
    </row>
    <row r="3821" spans="1:3" x14ac:dyDescent="0.25">
      <c r="A3821" s="385"/>
      <c r="B3821" s="161"/>
      <c r="C3821" s="161"/>
    </row>
    <row r="3822" spans="1:3" x14ac:dyDescent="0.25">
      <c r="A3822" s="385"/>
      <c r="B3822" s="161"/>
      <c r="C3822" s="161"/>
    </row>
    <row r="3823" spans="1:3" x14ac:dyDescent="0.25">
      <c r="A3823" s="385"/>
      <c r="B3823" s="161"/>
      <c r="C3823" s="161"/>
    </row>
    <row r="3824" spans="1:3" x14ac:dyDescent="0.25">
      <c r="A3824" s="385"/>
      <c r="B3824" s="161"/>
      <c r="C3824" s="161"/>
    </row>
    <row r="3825" spans="1:3" x14ac:dyDescent="0.25">
      <c r="A3825" s="385"/>
      <c r="B3825" s="161"/>
      <c r="C3825" s="161"/>
    </row>
    <row r="3826" spans="1:3" x14ac:dyDescent="0.25">
      <c r="A3826" s="385"/>
      <c r="B3826" s="161"/>
      <c r="C3826" s="161"/>
    </row>
    <row r="3827" spans="1:3" x14ac:dyDescent="0.25">
      <c r="A3827" s="385"/>
      <c r="B3827" s="161"/>
      <c r="C3827" s="161"/>
    </row>
    <row r="3828" spans="1:3" x14ac:dyDescent="0.25">
      <c r="A3828" s="385"/>
      <c r="B3828" s="161"/>
      <c r="C3828" s="161"/>
    </row>
    <row r="3829" spans="1:3" x14ac:dyDescent="0.25">
      <c r="A3829" s="385"/>
      <c r="B3829" s="161"/>
      <c r="C3829" s="161"/>
    </row>
    <row r="3830" spans="1:3" x14ac:dyDescent="0.25">
      <c r="A3830" s="385"/>
      <c r="B3830" s="161"/>
      <c r="C3830" s="161"/>
    </row>
    <row r="3831" spans="1:3" x14ac:dyDescent="0.25">
      <c r="A3831" s="385"/>
      <c r="B3831" s="161"/>
      <c r="C3831" s="161"/>
    </row>
    <row r="3832" spans="1:3" x14ac:dyDescent="0.25">
      <c r="A3832" s="385"/>
      <c r="B3832" s="161"/>
      <c r="C3832" s="161"/>
    </row>
    <row r="3833" spans="1:3" x14ac:dyDescent="0.25">
      <c r="A3833" s="385"/>
      <c r="B3833" s="161"/>
      <c r="C3833" s="161"/>
    </row>
    <row r="3834" spans="1:3" x14ac:dyDescent="0.25">
      <c r="A3834" s="385"/>
      <c r="B3834" s="161"/>
      <c r="C3834" s="161"/>
    </row>
    <row r="3835" spans="1:3" x14ac:dyDescent="0.25">
      <c r="A3835" s="385"/>
      <c r="B3835" s="161"/>
      <c r="C3835" s="161"/>
    </row>
    <row r="3836" spans="1:3" x14ac:dyDescent="0.25">
      <c r="A3836" s="385"/>
      <c r="B3836" s="161"/>
      <c r="C3836" s="161"/>
    </row>
    <row r="3837" spans="1:3" x14ac:dyDescent="0.25">
      <c r="A3837" s="385"/>
      <c r="B3837" s="161"/>
      <c r="C3837" s="161"/>
    </row>
    <row r="3838" spans="1:3" x14ac:dyDescent="0.25">
      <c r="A3838" s="385"/>
      <c r="B3838" s="161"/>
      <c r="C3838" s="161"/>
    </row>
    <row r="3839" spans="1:3" x14ac:dyDescent="0.25">
      <c r="A3839" s="385"/>
      <c r="B3839" s="161"/>
      <c r="C3839" s="161"/>
    </row>
    <row r="3840" spans="1:3" x14ac:dyDescent="0.25">
      <c r="A3840" s="385"/>
      <c r="B3840" s="161"/>
      <c r="C3840" s="161"/>
    </row>
    <row r="3841" spans="1:3" x14ac:dyDescent="0.25">
      <c r="A3841" s="385"/>
      <c r="B3841" s="161"/>
      <c r="C3841" s="161"/>
    </row>
    <row r="3842" spans="1:3" x14ac:dyDescent="0.25">
      <c r="A3842" s="385"/>
      <c r="B3842" s="161"/>
      <c r="C3842" s="161"/>
    </row>
    <row r="3843" spans="1:3" x14ac:dyDescent="0.25">
      <c r="A3843" s="385"/>
      <c r="B3843" s="161"/>
      <c r="C3843" s="161"/>
    </row>
    <row r="3844" spans="1:3" x14ac:dyDescent="0.25">
      <c r="A3844" s="385"/>
      <c r="B3844" s="161"/>
      <c r="C3844" s="161"/>
    </row>
    <row r="3845" spans="1:3" x14ac:dyDescent="0.25">
      <c r="A3845" s="385"/>
      <c r="B3845" s="161"/>
      <c r="C3845" s="161"/>
    </row>
    <row r="3846" spans="1:3" x14ac:dyDescent="0.25">
      <c r="A3846" s="385"/>
      <c r="B3846" s="161"/>
      <c r="C3846" s="161"/>
    </row>
    <row r="3847" spans="1:3" x14ac:dyDescent="0.25">
      <c r="A3847" s="385"/>
      <c r="B3847" s="161"/>
      <c r="C3847" s="161"/>
    </row>
    <row r="3848" spans="1:3" x14ac:dyDescent="0.25">
      <c r="A3848" s="385"/>
      <c r="B3848" s="161"/>
      <c r="C3848" s="161"/>
    </row>
    <row r="3849" spans="1:3" x14ac:dyDescent="0.25">
      <c r="A3849" s="385"/>
      <c r="B3849" s="161"/>
      <c r="C3849" s="161"/>
    </row>
    <row r="3850" spans="1:3" x14ac:dyDescent="0.25">
      <c r="A3850" s="385"/>
      <c r="B3850" s="161"/>
      <c r="C3850" s="161"/>
    </row>
    <row r="3851" spans="1:3" x14ac:dyDescent="0.25">
      <c r="A3851" s="385"/>
      <c r="B3851" s="161"/>
      <c r="C3851" s="161"/>
    </row>
    <row r="3852" spans="1:3" x14ac:dyDescent="0.25">
      <c r="A3852" s="385"/>
      <c r="B3852" s="161"/>
      <c r="C3852" s="161"/>
    </row>
    <row r="3853" spans="1:3" x14ac:dyDescent="0.25">
      <c r="A3853" s="385"/>
      <c r="B3853" s="161"/>
      <c r="C3853" s="161"/>
    </row>
    <row r="3854" spans="1:3" x14ac:dyDescent="0.25">
      <c r="A3854" s="385"/>
      <c r="B3854" s="161"/>
      <c r="C3854" s="161"/>
    </row>
    <row r="3855" spans="1:3" x14ac:dyDescent="0.25">
      <c r="A3855" s="385"/>
      <c r="B3855" s="161"/>
      <c r="C3855" s="161"/>
    </row>
    <row r="3856" spans="1:3" x14ac:dyDescent="0.25">
      <c r="A3856" s="385"/>
      <c r="B3856" s="161"/>
      <c r="C3856" s="161"/>
    </row>
    <row r="3857" spans="1:3" x14ac:dyDescent="0.25">
      <c r="A3857" s="385"/>
      <c r="B3857" s="161"/>
      <c r="C3857" s="161"/>
    </row>
    <row r="3858" spans="1:3" x14ac:dyDescent="0.25">
      <c r="A3858" s="385"/>
      <c r="B3858" s="161"/>
      <c r="C3858" s="161"/>
    </row>
    <row r="3859" spans="1:3" x14ac:dyDescent="0.25">
      <c r="A3859" s="385"/>
      <c r="B3859" s="161"/>
      <c r="C3859" s="161"/>
    </row>
    <row r="3860" spans="1:3" x14ac:dyDescent="0.25">
      <c r="A3860" s="385"/>
      <c r="B3860" s="161"/>
      <c r="C3860" s="161"/>
    </row>
    <row r="3861" spans="1:3" x14ac:dyDescent="0.25">
      <c r="A3861" s="385"/>
      <c r="B3861" s="161"/>
      <c r="C3861" s="161"/>
    </row>
    <row r="3862" spans="1:3" x14ac:dyDescent="0.25">
      <c r="A3862" s="385"/>
      <c r="B3862" s="161"/>
      <c r="C3862" s="161"/>
    </row>
    <row r="3863" spans="1:3" x14ac:dyDescent="0.25">
      <c r="A3863" s="385"/>
      <c r="B3863" s="161"/>
      <c r="C3863" s="161"/>
    </row>
    <row r="3864" spans="1:3" x14ac:dyDescent="0.25">
      <c r="A3864" s="385"/>
      <c r="B3864" s="161"/>
      <c r="C3864" s="161"/>
    </row>
    <row r="3865" spans="1:3" x14ac:dyDescent="0.25">
      <c r="A3865" s="385"/>
      <c r="B3865" s="161"/>
      <c r="C3865" s="161"/>
    </row>
    <row r="3866" spans="1:3" x14ac:dyDescent="0.25">
      <c r="A3866" s="385"/>
      <c r="B3866" s="161"/>
      <c r="C3866" s="161"/>
    </row>
    <row r="3867" spans="1:3" x14ac:dyDescent="0.25">
      <c r="A3867" s="385"/>
      <c r="B3867" s="161"/>
      <c r="C3867" s="161"/>
    </row>
    <row r="3868" spans="1:3" x14ac:dyDescent="0.25">
      <c r="A3868" s="385"/>
      <c r="B3868" s="161"/>
      <c r="C3868" s="161"/>
    </row>
    <row r="3869" spans="1:3" x14ac:dyDescent="0.25">
      <c r="A3869" s="385"/>
      <c r="B3869" s="161"/>
      <c r="C3869" s="161"/>
    </row>
    <row r="3870" spans="1:3" x14ac:dyDescent="0.25">
      <c r="A3870" s="385"/>
      <c r="B3870" s="161"/>
      <c r="C3870" s="161"/>
    </row>
    <row r="3871" spans="1:3" x14ac:dyDescent="0.25">
      <c r="A3871" s="385"/>
      <c r="B3871" s="161"/>
      <c r="C3871" s="161"/>
    </row>
    <row r="3872" spans="1:3" x14ac:dyDescent="0.25">
      <c r="A3872" s="385"/>
      <c r="B3872" s="161"/>
      <c r="C3872" s="161"/>
    </row>
    <row r="3873" spans="1:3" x14ac:dyDescent="0.25">
      <c r="A3873" s="385"/>
      <c r="B3873" s="161"/>
      <c r="C3873" s="161"/>
    </row>
    <row r="3874" spans="1:3" x14ac:dyDescent="0.25">
      <c r="A3874" s="385"/>
      <c r="B3874" s="161"/>
      <c r="C3874" s="161"/>
    </row>
    <row r="3875" spans="1:3" x14ac:dyDescent="0.25">
      <c r="A3875" s="385"/>
      <c r="B3875" s="161"/>
      <c r="C3875" s="161"/>
    </row>
    <row r="3876" spans="1:3" x14ac:dyDescent="0.25">
      <c r="A3876" s="385"/>
      <c r="B3876" s="161"/>
      <c r="C3876" s="161"/>
    </row>
    <row r="3877" spans="1:3" x14ac:dyDescent="0.25">
      <c r="A3877" s="385"/>
      <c r="B3877" s="161"/>
      <c r="C3877" s="161"/>
    </row>
    <row r="3878" spans="1:3" x14ac:dyDescent="0.25">
      <c r="A3878" s="385"/>
      <c r="B3878" s="161"/>
      <c r="C3878" s="161"/>
    </row>
    <row r="3879" spans="1:3" x14ac:dyDescent="0.25">
      <c r="A3879" s="385"/>
      <c r="B3879" s="161"/>
      <c r="C3879" s="161"/>
    </row>
    <row r="3880" spans="1:3" x14ac:dyDescent="0.25">
      <c r="A3880" s="385"/>
      <c r="B3880" s="161"/>
      <c r="C3880" s="161"/>
    </row>
    <row r="3881" spans="1:3" x14ac:dyDescent="0.25">
      <c r="A3881" s="385"/>
      <c r="B3881" s="161"/>
      <c r="C3881" s="161"/>
    </row>
    <row r="3882" spans="1:3" x14ac:dyDescent="0.25">
      <c r="A3882" s="385"/>
      <c r="B3882" s="161"/>
      <c r="C3882" s="161"/>
    </row>
    <row r="3883" spans="1:3" x14ac:dyDescent="0.25">
      <c r="A3883" s="385"/>
      <c r="B3883" s="161"/>
      <c r="C3883" s="161"/>
    </row>
    <row r="3884" spans="1:3" x14ac:dyDescent="0.25">
      <c r="A3884" s="385"/>
      <c r="B3884" s="161"/>
      <c r="C3884" s="161"/>
    </row>
    <row r="3885" spans="1:3" x14ac:dyDescent="0.25">
      <c r="A3885" s="385"/>
      <c r="B3885" s="161"/>
      <c r="C3885" s="161"/>
    </row>
    <row r="3886" spans="1:3" x14ac:dyDescent="0.25">
      <c r="A3886" s="385"/>
      <c r="B3886" s="161"/>
      <c r="C3886" s="161"/>
    </row>
    <row r="3887" spans="1:3" x14ac:dyDescent="0.25">
      <c r="A3887" s="385"/>
      <c r="B3887" s="161"/>
      <c r="C3887" s="161"/>
    </row>
    <row r="3888" spans="1:3" x14ac:dyDescent="0.25">
      <c r="A3888" s="385"/>
      <c r="B3888" s="161"/>
      <c r="C3888" s="161"/>
    </row>
    <row r="3889" spans="1:3" x14ac:dyDescent="0.25">
      <c r="A3889" s="385"/>
      <c r="B3889" s="161"/>
      <c r="C3889" s="161"/>
    </row>
    <row r="3890" spans="1:3" x14ac:dyDescent="0.25">
      <c r="A3890" s="385"/>
      <c r="B3890" s="161"/>
      <c r="C3890" s="161"/>
    </row>
    <row r="3891" spans="1:3" x14ac:dyDescent="0.25">
      <c r="A3891" s="385"/>
      <c r="B3891" s="161"/>
      <c r="C3891" s="161"/>
    </row>
    <row r="3892" spans="1:3" x14ac:dyDescent="0.25">
      <c r="A3892" s="385"/>
      <c r="B3892" s="161"/>
      <c r="C3892" s="161"/>
    </row>
    <row r="3893" spans="1:3" x14ac:dyDescent="0.25">
      <c r="A3893" s="385"/>
      <c r="B3893" s="161"/>
      <c r="C3893" s="161"/>
    </row>
    <row r="3894" spans="1:3" x14ac:dyDescent="0.25">
      <c r="A3894" s="385"/>
      <c r="B3894" s="161"/>
      <c r="C3894" s="161"/>
    </row>
    <row r="3895" spans="1:3" x14ac:dyDescent="0.25">
      <c r="A3895" s="385"/>
      <c r="B3895" s="161"/>
      <c r="C3895" s="161"/>
    </row>
    <row r="3896" spans="1:3" x14ac:dyDescent="0.25">
      <c r="A3896" s="385"/>
      <c r="B3896" s="161"/>
      <c r="C3896" s="161"/>
    </row>
    <row r="3897" spans="1:3" x14ac:dyDescent="0.25">
      <c r="A3897" s="385"/>
      <c r="B3897" s="161"/>
      <c r="C3897" s="161"/>
    </row>
    <row r="3898" spans="1:3" x14ac:dyDescent="0.25">
      <c r="A3898" s="385"/>
      <c r="B3898" s="161"/>
      <c r="C3898" s="161"/>
    </row>
    <row r="3899" spans="1:3" x14ac:dyDescent="0.25">
      <c r="A3899" s="385"/>
      <c r="B3899" s="161"/>
      <c r="C3899" s="161"/>
    </row>
    <row r="3900" spans="1:3" x14ac:dyDescent="0.25">
      <c r="A3900" s="385"/>
      <c r="B3900" s="161"/>
      <c r="C3900" s="161"/>
    </row>
    <row r="3901" spans="1:3" x14ac:dyDescent="0.25">
      <c r="A3901" s="385"/>
      <c r="B3901" s="161"/>
      <c r="C3901" s="161"/>
    </row>
    <row r="3902" spans="1:3" x14ac:dyDescent="0.25">
      <c r="A3902" s="385"/>
      <c r="B3902" s="161"/>
      <c r="C3902" s="161"/>
    </row>
    <row r="3903" spans="1:3" x14ac:dyDescent="0.25">
      <c r="A3903" s="385"/>
      <c r="B3903" s="161"/>
      <c r="C3903" s="161"/>
    </row>
    <row r="3904" spans="1:3" x14ac:dyDescent="0.25">
      <c r="A3904" s="385"/>
      <c r="B3904" s="161"/>
      <c r="C3904" s="161"/>
    </row>
    <row r="3905" spans="1:3" x14ac:dyDescent="0.25">
      <c r="A3905" s="385"/>
      <c r="B3905" s="161"/>
      <c r="C3905" s="161"/>
    </row>
    <row r="3906" spans="1:3" x14ac:dyDescent="0.25">
      <c r="A3906" s="385"/>
      <c r="B3906" s="161"/>
      <c r="C3906" s="161"/>
    </row>
    <row r="3907" spans="1:3" x14ac:dyDescent="0.25">
      <c r="A3907" s="385"/>
      <c r="B3907" s="161"/>
      <c r="C3907" s="161"/>
    </row>
    <row r="3908" spans="1:3" x14ac:dyDescent="0.25">
      <c r="A3908" s="385"/>
      <c r="B3908" s="161"/>
      <c r="C3908" s="161"/>
    </row>
    <row r="3909" spans="1:3" x14ac:dyDescent="0.25">
      <c r="A3909" s="385"/>
      <c r="B3909" s="161"/>
      <c r="C3909" s="161"/>
    </row>
    <row r="3910" spans="1:3" x14ac:dyDescent="0.25">
      <c r="A3910" s="385"/>
      <c r="B3910" s="161"/>
      <c r="C3910" s="161"/>
    </row>
    <row r="3911" spans="1:3" x14ac:dyDescent="0.25">
      <c r="A3911" s="385"/>
      <c r="B3911" s="161"/>
      <c r="C3911" s="161"/>
    </row>
    <row r="3912" spans="1:3" x14ac:dyDescent="0.25">
      <c r="A3912" s="385"/>
      <c r="B3912" s="161"/>
      <c r="C3912" s="161"/>
    </row>
    <row r="3913" spans="1:3" x14ac:dyDescent="0.25">
      <c r="A3913" s="385"/>
      <c r="B3913" s="161"/>
      <c r="C3913" s="161"/>
    </row>
    <row r="3914" spans="1:3" x14ac:dyDescent="0.25">
      <c r="A3914" s="385"/>
      <c r="B3914" s="161"/>
      <c r="C3914" s="161"/>
    </row>
    <row r="3915" spans="1:3" x14ac:dyDescent="0.25">
      <c r="A3915" s="385"/>
      <c r="B3915" s="161"/>
      <c r="C3915" s="161"/>
    </row>
    <row r="3916" spans="1:3" x14ac:dyDescent="0.25">
      <c r="A3916" s="385"/>
      <c r="B3916" s="161"/>
      <c r="C3916" s="161"/>
    </row>
    <row r="3917" spans="1:3" x14ac:dyDescent="0.25">
      <c r="A3917" s="385"/>
      <c r="B3917" s="161"/>
      <c r="C3917" s="161"/>
    </row>
    <row r="3918" spans="1:3" x14ac:dyDescent="0.25">
      <c r="A3918" s="385"/>
      <c r="B3918" s="161"/>
      <c r="C3918" s="161"/>
    </row>
    <row r="3919" spans="1:3" x14ac:dyDescent="0.25">
      <c r="A3919" s="385"/>
      <c r="B3919" s="161"/>
      <c r="C3919" s="161"/>
    </row>
    <row r="3920" spans="1:3" x14ac:dyDescent="0.25">
      <c r="A3920" s="385"/>
      <c r="B3920" s="161"/>
      <c r="C3920" s="161"/>
    </row>
    <row r="3921" spans="1:3" x14ac:dyDescent="0.25">
      <c r="A3921" s="385"/>
      <c r="B3921" s="161"/>
      <c r="C3921" s="161"/>
    </row>
    <row r="3922" spans="1:3" x14ac:dyDescent="0.25">
      <c r="A3922" s="385"/>
      <c r="B3922" s="161"/>
      <c r="C3922" s="161"/>
    </row>
    <row r="3923" spans="1:3" x14ac:dyDescent="0.25">
      <c r="A3923" s="385"/>
      <c r="B3923" s="161"/>
      <c r="C3923" s="161"/>
    </row>
    <row r="3924" spans="1:3" x14ac:dyDescent="0.25">
      <c r="A3924" s="385"/>
      <c r="B3924" s="161"/>
      <c r="C3924" s="161"/>
    </row>
    <row r="3925" spans="1:3" x14ac:dyDescent="0.25">
      <c r="A3925" s="385"/>
      <c r="B3925" s="161"/>
      <c r="C3925" s="161"/>
    </row>
    <row r="3926" spans="1:3" x14ac:dyDescent="0.25">
      <c r="A3926" s="385"/>
      <c r="B3926" s="161"/>
      <c r="C3926" s="161"/>
    </row>
    <row r="3927" spans="1:3" x14ac:dyDescent="0.25">
      <c r="A3927" s="385"/>
      <c r="B3927" s="161"/>
      <c r="C3927" s="161"/>
    </row>
    <row r="3928" spans="1:3" x14ac:dyDescent="0.25">
      <c r="A3928" s="385"/>
      <c r="B3928" s="161"/>
      <c r="C3928" s="161"/>
    </row>
    <row r="3929" spans="1:3" x14ac:dyDescent="0.25">
      <c r="A3929" s="385"/>
      <c r="B3929" s="161"/>
      <c r="C3929" s="161"/>
    </row>
    <row r="3930" spans="1:3" x14ac:dyDescent="0.25">
      <c r="A3930" s="385"/>
      <c r="B3930" s="161"/>
      <c r="C3930" s="161"/>
    </row>
    <row r="3931" spans="1:3" x14ac:dyDescent="0.25">
      <c r="A3931" s="385"/>
      <c r="B3931" s="161"/>
      <c r="C3931" s="161"/>
    </row>
    <row r="3932" spans="1:3" x14ac:dyDescent="0.25">
      <c r="A3932" s="385"/>
      <c r="B3932" s="161"/>
      <c r="C3932" s="161"/>
    </row>
    <row r="3933" spans="1:3" x14ac:dyDescent="0.25">
      <c r="A3933" s="385"/>
      <c r="B3933" s="161"/>
      <c r="C3933" s="161"/>
    </row>
    <row r="3934" spans="1:3" x14ac:dyDescent="0.25">
      <c r="A3934" s="385"/>
      <c r="B3934" s="161"/>
      <c r="C3934" s="161"/>
    </row>
    <row r="3935" spans="1:3" x14ac:dyDescent="0.25">
      <c r="A3935" s="385"/>
      <c r="B3935" s="161"/>
      <c r="C3935" s="161"/>
    </row>
    <row r="3936" spans="1:3" x14ac:dyDescent="0.25">
      <c r="A3936" s="385"/>
      <c r="B3936" s="161"/>
      <c r="C3936" s="161"/>
    </row>
    <row r="3937" spans="1:3" x14ac:dyDescent="0.25">
      <c r="A3937" s="385"/>
      <c r="B3937" s="161"/>
      <c r="C3937" s="161"/>
    </row>
    <row r="3938" spans="1:3" x14ac:dyDescent="0.25">
      <c r="A3938" s="385"/>
      <c r="B3938" s="161"/>
      <c r="C3938" s="161"/>
    </row>
    <row r="3939" spans="1:3" x14ac:dyDescent="0.25">
      <c r="A3939" s="385"/>
      <c r="B3939" s="161"/>
      <c r="C3939" s="161"/>
    </row>
    <row r="3940" spans="1:3" x14ac:dyDescent="0.25">
      <c r="A3940" s="385"/>
      <c r="B3940" s="161"/>
      <c r="C3940" s="161"/>
    </row>
    <row r="3941" spans="1:3" x14ac:dyDescent="0.25">
      <c r="A3941" s="385"/>
      <c r="B3941" s="161"/>
      <c r="C3941" s="161"/>
    </row>
    <row r="3942" spans="1:3" x14ac:dyDescent="0.25">
      <c r="A3942" s="385"/>
      <c r="B3942" s="161"/>
      <c r="C3942" s="161"/>
    </row>
    <row r="3943" spans="1:3" x14ac:dyDescent="0.25">
      <c r="A3943" s="385"/>
      <c r="B3943" s="161"/>
      <c r="C3943" s="161"/>
    </row>
    <row r="3944" spans="1:3" x14ac:dyDescent="0.25">
      <c r="A3944" s="385"/>
      <c r="B3944" s="161"/>
      <c r="C3944" s="161"/>
    </row>
    <row r="3945" spans="1:3" x14ac:dyDescent="0.25">
      <c r="A3945" s="385"/>
      <c r="B3945" s="161"/>
      <c r="C3945" s="161"/>
    </row>
    <row r="3946" spans="1:3" x14ac:dyDescent="0.25">
      <c r="A3946" s="385"/>
      <c r="B3946" s="161"/>
      <c r="C3946" s="161"/>
    </row>
    <row r="3947" spans="1:3" x14ac:dyDescent="0.25">
      <c r="A3947" s="385"/>
      <c r="B3947" s="161"/>
      <c r="C3947" s="161"/>
    </row>
    <row r="3948" spans="1:3" x14ac:dyDescent="0.25">
      <c r="A3948" s="385"/>
      <c r="B3948" s="161"/>
      <c r="C3948" s="161"/>
    </row>
    <row r="3949" spans="1:3" x14ac:dyDescent="0.25">
      <c r="A3949" s="385"/>
      <c r="B3949" s="161"/>
      <c r="C3949" s="161"/>
    </row>
    <row r="3950" spans="1:3" x14ac:dyDescent="0.25">
      <c r="A3950" s="385"/>
      <c r="B3950" s="161"/>
      <c r="C3950" s="161"/>
    </row>
    <row r="3951" spans="1:3" x14ac:dyDescent="0.25">
      <c r="A3951" s="385"/>
      <c r="B3951" s="161"/>
      <c r="C3951" s="161"/>
    </row>
    <row r="3952" spans="1:3" x14ac:dyDescent="0.25">
      <c r="A3952" s="385"/>
      <c r="B3952" s="161"/>
      <c r="C3952" s="161"/>
    </row>
    <row r="3953" spans="1:3" x14ac:dyDescent="0.25">
      <c r="A3953" s="385"/>
      <c r="B3953" s="161"/>
      <c r="C3953" s="161"/>
    </row>
    <row r="3954" spans="1:3" x14ac:dyDescent="0.25">
      <c r="A3954" s="385"/>
      <c r="B3954" s="161"/>
      <c r="C3954" s="161"/>
    </row>
    <row r="3955" spans="1:3" x14ac:dyDescent="0.25">
      <c r="A3955" s="385"/>
      <c r="B3955" s="161"/>
      <c r="C3955" s="161"/>
    </row>
    <row r="3956" spans="1:3" x14ac:dyDescent="0.25">
      <c r="A3956" s="385"/>
      <c r="B3956" s="161"/>
      <c r="C3956" s="161"/>
    </row>
    <row r="3957" spans="1:3" x14ac:dyDescent="0.25">
      <c r="A3957" s="385"/>
      <c r="B3957" s="161"/>
      <c r="C3957" s="161"/>
    </row>
    <row r="3958" spans="1:3" x14ac:dyDescent="0.25">
      <c r="A3958" s="385"/>
      <c r="B3958" s="161"/>
      <c r="C3958" s="161"/>
    </row>
    <row r="3959" spans="1:3" x14ac:dyDescent="0.25">
      <c r="A3959" s="385"/>
      <c r="B3959" s="161"/>
      <c r="C3959" s="161"/>
    </row>
    <row r="3960" spans="1:3" x14ac:dyDescent="0.25">
      <c r="A3960" s="385"/>
      <c r="B3960" s="161"/>
      <c r="C3960" s="161"/>
    </row>
    <row r="3961" spans="1:3" x14ac:dyDescent="0.25">
      <c r="A3961" s="385"/>
      <c r="B3961" s="161"/>
      <c r="C3961" s="161"/>
    </row>
    <row r="3962" spans="1:3" x14ac:dyDescent="0.25">
      <c r="A3962" s="385"/>
      <c r="B3962" s="161"/>
      <c r="C3962" s="161"/>
    </row>
    <row r="3963" spans="1:3" x14ac:dyDescent="0.25">
      <c r="A3963" s="385"/>
      <c r="B3963" s="161"/>
      <c r="C3963" s="161"/>
    </row>
    <row r="3964" spans="1:3" x14ac:dyDescent="0.25">
      <c r="A3964" s="385"/>
      <c r="B3964" s="161"/>
      <c r="C3964" s="161"/>
    </row>
    <row r="3965" spans="1:3" x14ac:dyDescent="0.25">
      <c r="A3965" s="385"/>
      <c r="B3965" s="161"/>
      <c r="C3965" s="161"/>
    </row>
    <row r="3966" spans="1:3" x14ac:dyDescent="0.25">
      <c r="A3966" s="385"/>
      <c r="B3966" s="161"/>
      <c r="C3966" s="161"/>
    </row>
    <row r="3967" spans="1:3" x14ac:dyDescent="0.25">
      <c r="A3967" s="385"/>
      <c r="B3967" s="161"/>
      <c r="C3967" s="161"/>
    </row>
    <row r="3968" spans="1:3" x14ac:dyDescent="0.25">
      <c r="A3968" s="385"/>
      <c r="B3968" s="161"/>
      <c r="C3968" s="161"/>
    </row>
    <row r="3969" spans="1:3" x14ac:dyDescent="0.25">
      <c r="A3969" s="385"/>
      <c r="B3969" s="161"/>
      <c r="C3969" s="161"/>
    </row>
    <row r="3970" spans="1:3" x14ac:dyDescent="0.25">
      <c r="A3970" s="385"/>
      <c r="B3970" s="161"/>
      <c r="C3970" s="161"/>
    </row>
    <row r="3971" spans="1:3" x14ac:dyDescent="0.25">
      <c r="A3971" s="385"/>
      <c r="B3971" s="161"/>
      <c r="C3971" s="161"/>
    </row>
    <row r="3972" spans="1:3" x14ac:dyDescent="0.25">
      <c r="A3972" s="385"/>
      <c r="B3972" s="161"/>
      <c r="C3972" s="161"/>
    </row>
    <row r="3973" spans="1:3" x14ac:dyDescent="0.25">
      <c r="A3973" s="385"/>
      <c r="B3973" s="161"/>
      <c r="C3973" s="161"/>
    </row>
    <row r="3974" spans="1:3" x14ac:dyDescent="0.25">
      <c r="A3974" s="385"/>
      <c r="B3974" s="161"/>
      <c r="C3974" s="161"/>
    </row>
    <row r="3975" spans="1:3" x14ac:dyDescent="0.25">
      <c r="A3975" s="385"/>
      <c r="B3975" s="161"/>
      <c r="C3975" s="161"/>
    </row>
    <row r="3976" spans="1:3" x14ac:dyDescent="0.25">
      <c r="A3976" s="385"/>
      <c r="B3976" s="161"/>
      <c r="C3976" s="161"/>
    </row>
    <row r="3977" spans="1:3" x14ac:dyDescent="0.25">
      <c r="A3977" s="385"/>
      <c r="B3977" s="161"/>
      <c r="C3977" s="161"/>
    </row>
    <row r="3978" spans="1:3" x14ac:dyDescent="0.25">
      <c r="A3978" s="385"/>
      <c r="B3978" s="161"/>
      <c r="C3978" s="161"/>
    </row>
    <row r="3979" spans="1:3" x14ac:dyDescent="0.25">
      <c r="A3979" s="385"/>
      <c r="B3979" s="161"/>
      <c r="C3979" s="161"/>
    </row>
    <row r="3980" spans="1:3" x14ac:dyDescent="0.25">
      <c r="A3980" s="385"/>
      <c r="B3980" s="161"/>
      <c r="C3980" s="161"/>
    </row>
    <row r="3981" spans="1:3" x14ac:dyDescent="0.25">
      <c r="A3981" s="385"/>
      <c r="B3981" s="161"/>
      <c r="C3981" s="161"/>
    </row>
    <row r="3982" spans="1:3" x14ac:dyDescent="0.25">
      <c r="A3982" s="385"/>
      <c r="B3982" s="161"/>
      <c r="C3982" s="161"/>
    </row>
    <row r="3983" spans="1:3" x14ac:dyDescent="0.25">
      <c r="A3983" s="385"/>
      <c r="B3983" s="161"/>
      <c r="C3983" s="161"/>
    </row>
    <row r="3984" spans="1:3" x14ac:dyDescent="0.25">
      <c r="A3984" s="385"/>
      <c r="B3984" s="161"/>
      <c r="C3984" s="161"/>
    </row>
    <row r="3985" spans="1:3" x14ac:dyDescent="0.25">
      <c r="A3985" s="385"/>
      <c r="B3985" s="161"/>
      <c r="C3985" s="161"/>
    </row>
    <row r="3986" spans="1:3" x14ac:dyDescent="0.25">
      <c r="A3986" s="385"/>
      <c r="B3986" s="161"/>
      <c r="C3986" s="161"/>
    </row>
    <row r="3987" spans="1:3" x14ac:dyDescent="0.25">
      <c r="A3987" s="385"/>
      <c r="B3987" s="161"/>
      <c r="C3987" s="161"/>
    </row>
    <row r="3988" spans="1:3" x14ac:dyDescent="0.25">
      <c r="A3988" s="385"/>
      <c r="B3988" s="161"/>
      <c r="C3988" s="161"/>
    </row>
    <row r="3989" spans="1:3" x14ac:dyDescent="0.25">
      <c r="A3989" s="385"/>
      <c r="B3989" s="161"/>
      <c r="C3989" s="161"/>
    </row>
    <row r="3990" spans="1:3" x14ac:dyDescent="0.25">
      <c r="A3990" s="385"/>
      <c r="B3990" s="161"/>
      <c r="C3990" s="161"/>
    </row>
    <row r="3991" spans="1:3" x14ac:dyDescent="0.25">
      <c r="A3991" s="385"/>
      <c r="B3991" s="161"/>
      <c r="C3991" s="161"/>
    </row>
    <row r="3992" spans="1:3" x14ac:dyDescent="0.25">
      <c r="A3992" s="385"/>
      <c r="B3992" s="161"/>
      <c r="C3992" s="161"/>
    </row>
    <row r="3993" spans="1:3" x14ac:dyDescent="0.25">
      <c r="A3993" s="385"/>
      <c r="B3993" s="161"/>
      <c r="C3993" s="161"/>
    </row>
    <row r="3994" spans="1:3" x14ac:dyDescent="0.25">
      <c r="A3994" s="385"/>
      <c r="B3994" s="161"/>
      <c r="C3994" s="161"/>
    </row>
    <row r="3995" spans="1:3" x14ac:dyDescent="0.25">
      <c r="A3995" s="385"/>
      <c r="B3995" s="161"/>
      <c r="C3995" s="161"/>
    </row>
    <row r="3996" spans="1:3" x14ac:dyDescent="0.25">
      <c r="A3996" s="385"/>
      <c r="B3996" s="161"/>
      <c r="C3996" s="161"/>
    </row>
    <row r="3997" spans="1:3" x14ac:dyDescent="0.25">
      <c r="A3997" s="385"/>
      <c r="B3997" s="161"/>
      <c r="C3997" s="161"/>
    </row>
    <row r="3998" spans="1:3" x14ac:dyDescent="0.25">
      <c r="A3998" s="385"/>
      <c r="B3998" s="161"/>
      <c r="C3998" s="161"/>
    </row>
    <row r="3999" spans="1:3" x14ac:dyDescent="0.25">
      <c r="A3999" s="385"/>
      <c r="B3999" s="161"/>
      <c r="C3999" s="161"/>
    </row>
    <row r="4000" spans="1:3" x14ac:dyDescent="0.25">
      <c r="A4000" s="385"/>
      <c r="B4000" s="161"/>
      <c r="C4000" s="161"/>
    </row>
    <row r="4001" spans="1:3" x14ac:dyDescent="0.25">
      <c r="A4001" s="385"/>
      <c r="B4001" s="161"/>
      <c r="C4001" s="161"/>
    </row>
    <row r="4002" spans="1:3" x14ac:dyDescent="0.25">
      <c r="A4002" s="385"/>
      <c r="B4002" s="161"/>
      <c r="C4002" s="161"/>
    </row>
    <row r="4003" spans="1:3" x14ac:dyDescent="0.25">
      <c r="A4003" s="385"/>
      <c r="B4003" s="161"/>
      <c r="C4003" s="161"/>
    </row>
    <row r="4004" spans="1:3" x14ac:dyDescent="0.25">
      <c r="A4004" s="385"/>
      <c r="B4004" s="161"/>
      <c r="C4004" s="161"/>
    </row>
    <row r="4005" spans="1:3" x14ac:dyDescent="0.25">
      <c r="A4005" s="385"/>
      <c r="B4005" s="161"/>
      <c r="C4005" s="161"/>
    </row>
    <row r="4006" spans="1:3" x14ac:dyDescent="0.25">
      <c r="A4006" s="385"/>
      <c r="B4006" s="161"/>
      <c r="C4006" s="161"/>
    </row>
    <row r="4007" spans="1:3" x14ac:dyDescent="0.25">
      <c r="A4007" s="385"/>
      <c r="B4007" s="161"/>
      <c r="C4007" s="161"/>
    </row>
    <row r="4008" spans="1:3" x14ac:dyDescent="0.25">
      <c r="A4008" s="385"/>
      <c r="B4008" s="161"/>
      <c r="C4008" s="161"/>
    </row>
    <row r="4009" spans="1:3" x14ac:dyDescent="0.25">
      <c r="A4009" s="385"/>
      <c r="B4009" s="161"/>
      <c r="C4009" s="161"/>
    </row>
    <row r="4010" spans="1:3" x14ac:dyDescent="0.25">
      <c r="A4010" s="385"/>
      <c r="B4010" s="161"/>
      <c r="C4010" s="161"/>
    </row>
    <row r="4011" spans="1:3" x14ac:dyDescent="0.25">
      <c r="A4011" s="385"/>
      <c r="B4011" s="161"/>
      <c r="C4011" s="161"/>
    </row>
    <row r="4012" spans="1:3" x14ac:dyDescent="0.25">
      <c r="A4012" s="385"/>
      <c r="B4012" s="161"/>
      <c r="C4012" s="161"/>
    </row>
    <row r="4013" spans="1:3" x14ac:dyDescent="0.25">
      <c r="A4013" s="385"/>
      <c r="B4013" s="161"/>
      <c r="C4013" s="161"/>
    </row>
    <row r="4014" spans="1:3" x14ac:dyDescent="0.25">
      <c r="A4014" s="385"/>
      <c r="B4014" s="161"/>
      <c r="C4014" s="161"/>
    </row>
    <row r="4015" spans="1:3" x14ac:dyDescent="0.25">
      <c r="A4015" s="385"/>
      <c r="B4015" s="161"/>
      <c r="C4015" s="161"/>
    </row>
    <row r="4016" spans="1:3" x14ac:dyDescent="0.25">
      <c r="A4016" s="385"/>
      <c r="B4016" s="161"/>
      <c r="C4016" s="161"/>
    </row>
    <row r="4017" spans="1:3" x14ac:dyDescent="0.25">
      <c r="A4017" s="385"/>
      <c r="B4017" s="161"/>
      <c r="C4017" s="161"/>
    </row>
    <row r="4018" spans="1:3" x14ac:dyDescent="0.25">
      <c r="A4018" s="385"/>
      <c r="B4018" s="161"/>
      <c r="C4018" s="161"/>
    </row>
    <row r="4019" spans="1:3" x14ac:dyDescent="0.25">
      <c r="A4019" s="385"/>
      <c r="B4019" s="161"/>
      <c r="C4019" s="161"/>
    </row>
    <row r="4020" spans="1:3" x14ac:dyDescent="0.25">
      <c r="A4020" s="385"/>
      <c r="B4020" s="161"/>
      <c r="C4020" s="161"/>
    </row>
    <row r="4021" spans="1:3" x14ac:dyDescent="0.25">
      <c r="A4021" s="385"/>
      <c r="B4021" s="161"/>
      <c r="C4021" s="161"/>
    </row>
    <row r="4022" spans="1:3" x14ac:dyDescent="0.25">
      <c r="A4022" s="385"/>
      <c r="B4022" s="161"/>
      <c r="C4022" s="161"/>
    </row>
    <row r="4023" spans="1:3" x14ac:dyDescent="0.25">
      <c r="A4023" s="385"/>
      <c r="B4023" s="161"/>
      <c r="C4023" s="161"/>
    </row>
    <row r="4024" spans="1:3" x14ac:dyDescent="0.25">
      <c r="A4024" s="385"/>
      <c r="B4024" s="161"/>
      <c r="C4024" s="161"/>
    </row>
    <row r="4025" spans="1:3" x14ac:dyDescent="0.25">
      <c r="A4025" s="385"/>
      <c r="B4025" s="161"/>
      <c r="C4025" s="161"/>
    </row>
    <row r="4026" spans="1:3" x14ac:dyDescent="0.25">
      <c r="A4026" s="385"/>
      <c r="B4026" s="161"/>
      <c r="C4026" s="161"/>
    </row>
    <row r="4027" spans="1:3" x14ac:dyDescent="0.25">
      <c r="A4027" s="385"/>
      <c r="B4027" s="161"/>
      <c r="C4027" s="161"/>
    </row>
    <row r="4028" spans="1:3" x14ac:dyDescent="0.25">
      <c r="A4028" s="385"/>
      <c r="B4028" s="161"/>
      <c r="C4028" s="161"/>
    </row>
    <row r="4029" spans="1:3" x14ac:dyDescent="0.25">
      <c r="A4029" s="385"/>
      <c r="B4029" s="161"/>
      <c r="C4029" s="161"/>
    </row>
    <row r="4030" spans="1:3" x14ac:dyDescent="0.25">
      <c r="A4030" s="385"/>
      <c r="B4030" s="161"/>
      <c r="C4030" s="161"/>
    </row>
    <row r="4031" spans="1:3" x14ac:dyDescent="0.25">
      <c r="A4031" s="385"/>
      <c r="B4031" s="161"/>
      <c r="C4031" s="161"/>
    </row>
    <row r="4032" spans="1:3" x14ac:dyDescent="0.25">
      <c r="A4032" s="385"/>
      <c r="B4032" s="161"/>
      <c r="C4032" s="161"/>
    </row>
    <row r="4033" spans="1:3" x14ac:dyDescent="0.25">
      <c r="A4033" s="385"/>
      <c r="B4033" s="161"/>
      <c r="C4033" s="161"/>
    </row>
    <row r="4034" spans="1:3" x14ac:dyDescent="0.25">
      <c r="A4034" s="385"/>
      <c r="B4034" s="161"/>
      <c r="C4034" s="161"/>
    </row>
    <row r="4035" spans="1:3" x14ac:dyDescent="0.25">
      <c r="A4035" s="385"/>
      <c r="B4035" s="161"/>
      <c r="C4035" s="161"/>
    </row>
    <row r="4036" spans="1:3" x14ac:dyDescent="0.25">
      <c r="A4036" s="385"/>
      <c r="B4036" s="161"/>
      <c r="C4036" s="161"/>
    </row>
    <row r="4037" spans="1:3" x14ac:dyDescent="0.25">
      <c r="A4037" s="385"/>
      <c r="B4037" s="161"/>
      <c r="C4037" s="161"/>
    </row>
    <row r="4038" spans="1:3" x14ac:dyDescent="0.25">
      <c r="A4038" s="385"/>
      <c r="B4038" s="161"/>
      <c r="C4038" s="161"/>
    </row>
    <row r="4039" spans="1:3" x14ac:dyDescent="0.25">
      <c r="A4039" s="385"/>
      <c r="B4039" s="161"/>
      <c r="C4039" s="161"/>
    </row>
    <row r="4040" spans="1:3" x14ac:dyDescent="0.25">
      <c r="A4040" s="385"/>
      <c r="B4040" s="161"/>
      <c r="C4040" s="161"/>
    </row>
    <row r="4041" spans="1:3" x14ac:dyDescent="0.25">
      <c r="A4041" s="385"/>
      <c r="B4041" s="161"/>
      <c r="C4041" s="161"/>
    </row>
    <row r="4042" spans="1:3" x14ac:dyDescent="0.25">
      <c r="A4042" s="385"/>
      <c r="B4042" s="161"/>
      <c r="C4042" s="161"/>
    </row>
    <row r="4043" spans="1:3" x14ac:dyDescent="0.25">
      <c r="A4043" s="385"/>
      <c r="B4043" s="161"/>
      <c r="C4043" s="161"/>
    </row>
    <row r="4044" spans="1:3" x14ac:dyDescent="0.25">
      <c r="A4044" s="385"/>
      <c r="B4044" s="161"/>
      <c r="C4044" s="161"/>
    </row>
    <row r="4045" spans="1:3" x14ac:dyDescent="0.25">
      <c r="A4045" s="385"/>
      <c r="B4045" s="161"/>
      <c r="C4045" s="161"/>
    </row>
    <row r="4046" spans="1:3" x14ac:dyDescent="0.25">
      <c r="A4046" s="385"/>
      <c r="B4046" s="161"/>
      <c r="C4046" s="161"/>
    </row>
    <row r="4047" spans="1:3" x14ac:dyDescent="0.25">
      <c r="A4047" s="385"/>
      <c r="B4047" s="161"/>
      <c r="C4047" s="161"/>
    </row>
    <row r="4048" spans="1:3" x14ac:dyDescent="0.25">
      <c r="A4048" s="385"/>
      <c r="B4048" s="161"/>
      <c r="C4048" s="161"/>
    </row>
    <row r="4049" spans="1:3" x14ac:dyDescent="0.25">
      <c r="A4049" s="385"/>
      <c r="B4049" s="161"/>
      <c r="C4049" s="161"/>
    </row>
    <row r="4050" spans="1:3" x14ac:dyDescent="0.25">
      <c r="A4050" s="385"/>
      <c r="B4050" s="161"/>
      <c r="C4050" s="161"/>
    </row>
    <row r="4051" spans="1:3" x14ac:dyDescent="0.25">
      <c r="A4051" s="385"/>
      <c r="B4051" s="161"/>
      <c r="C4051" s="161"/>
    </row>
    <row r="4052" spans="1:3" x14ac:dyDescent="0.25">
      <c r="A4052" s="385"/>
      <c r="B4052" s="161"/>
      <c r="C4052" s="161"/>
    </row>
    <row r="4053" spans="1:3" x14ac:dyDescent="0.25">
      <c r="A4053" s="385"/>
      <c r="B4053" s="161"/>
      <c r="C4053" s="161"/>
    </row>
    <row r="4054" spans="1:3" x14ac:dyDescent="0.25">
      <c r="A4054" s="385"/>
      <c r="B4054" s="161"/>
      <c r="C4054" s="161"/>
    </row>
    <row r="4055" spans="1:3" x14ac:dyDescent="0.25">
      <c r="A4055" s="385"/>
      <c r="B4055" s="161"/>
      <c r="C4055" s="161"/>
    </row>
    <row r="4056" spans="1:3" x14ac:dyDescent="0.25">
      <c r="A4056" s="385"/>
      <c r="B4056" s="161"/>
      <c r="C4056" s="161"/>
    </row>
    <row r="4057" spans="1:3" x14ac:dyDescent="0.25">
      <c r="A4057" s="385"/>
      <c r="B4057" s="161"/>
      <c r="C4057" s="161"/>
    </row>
    <row r="4058" spans="1:3" x14ac:dyDescent="0.25">
      <c r="A4058" s="385"/>
      <c r="B4058" s="161"/>
      <c r="C4058" s="161"/>
    </row>
    <row r="4059" spans="1:3" x14ac:dyDescent="0.25">
      <c r="A4059" s="385"/>
      <c r="B4059" s="161"/>
      <c r="C4059" s="161"/>
    </row>
    <row r="4060" spans="1:3" x14ac:dyDescent="0.25">
      <c r="A4060" s="385"/>
      <c r="B4060" s="161"/>
      <c r="C4060" s="161"/>
    </row>
    <row r="4061" spans="1:3" x14ac:dyDescent="0.25">
      <c r="A4061" s="385"/>
      <c r="B4061" s="161"/>
      <c r="C4061" s="161"/>
    </row>
    <row r="4062" spans="1:3" x14ac:dyDescent="0.25">
      <c r="A4062" s="385"/>
      <c r="B4062" s="161"/>
      <c r="C4062" s="161"/>
    </row>
    <row r="4063" spans="1:3" x14ac:dyDescent="0.25">
      <c r="A4063" s="385"/>
      <c r="B4063" s="161"/>
      <c r="C4063" s="161"/>
    </row>
    <row r="4064" spans="1:3" x14ac:dyDescent="0.25">
      <c r="A4064" s="385"/>
      <c r="B4064" s="161"/>
      <c r="C4064" s="161"/>
    </row>
    <row r="4065" spans="1:3" x14ac:dyDescent="0.25">
      <c r="A4065" s="385"/>
      <c r="B4065" s="161"/>
      <c r="C4065" s="161"/>
    </row>
    <row r="4066" spans="1:3" x14ac:dyDescent="0.25">
      <c r="A4066" s="385"/>
      <c r="B4066" s="161"/>
      <c r="C4066" s="161"/>
    </row>
    <row r="4067" spans="1:3" x14ac:dyDescent="0.25">
      <c r="A4067" s="385"/>
      <c r="B4067" s="161"/>
      <c r="C4067" s="161"/>
    </row>
    <row r="4068" spans="1:3" x14ac:dyDescent="0.25">
      <c r="A4068" s="385"/>
      <c r="B4068" s="161"/>
      <c r="C4068" s="161"/>
    </row>
    <row r="4069" spans="1:3" x14ac:dyDescent="0.25">
      <c r="A4069" s="385"/>
      <c r="B4069" s="161"/>
      <c r="C4069" s="161"/>
    </row>
    <row r="4070" spans="1:3" x14ac:dyDescent="0.25">
      <c r="A4070" s="385"/>
      <c r="B4070" s="161"/>
      <c r="C4070" s="161"/>
    </row>
    <row r="4071" spans="1:3" x14ac:dyDescent="0.25">
      <c r="A4071" s="385"/>
      <c r="B4071" s="161"/>
      <c r="C4071" s="161"/>
    </row>
    <row r="4072" spans="1:3" x14ac:dyDescent="0.25">
      <c r="A4072" s="385"/>
      <c r="B4072" s="161"/>
      <c r="C4072" s="161"/>
    </row>
    <row r="4073" spans="1:3" x14ac:dyDescent="0.25">
      <c r="A4073" s="385"/>
      <c r="B4073" s="161"/>
      <c r="C4073" s="161"/>
    </row>
    <row r="4074" spans="1:3" x14ac:dyDescent="0.25">
      <c r="A4074" s="385"/>
      <c r="B4074" s="161"/>
      <c r="C4074" s="161"/>
    </row>
    <row r="4075" spans="1:3" x14ac:dyDescent="0.25">
      <c r="A4075" s="385"/>
      <c r="B4075" s="161"/>
      <c r="C4075" s="161"/>
    </row>
    <row r="4076" spans="1:3" x14ac:dyDescent="0.25">
      <c r="A4076" s="385"/>
      <c r="B4076" s="161"/>
      <c r="C4076" s="161"/>
    </row>
    <row r="4077" spans="1:3" x14ac:dyDescent="0.25">
      <c r="A4077" s="385"/>
      <c r="B4077" s="161"/>
      <c r="C4077" s="161"/>
    </row>
    <row r="4078" spans="1:3" x14ac:dyDescent="0.25">
      <c r="A4078" s="385"/>
      <c r="B4078" s="161"/>
      <c r="C4078" s="161"/>
    </row>
    <row r="4079" spans="1:3" x14ac:dyDescent="0.25">
      <c r="A4079" s="385"/>
      <c r="B4079" s="161"/>
      <c r="C4079" s="161"/>
    </row>
    <row r="4080" spans="1:3" x14ac:dyDescent="0.25">
      <c r="A4080" s="385"/>
      <c r="B4080" s="161"/>
      <c r="C4080" s="161"/>
    </row>
    <row r="4081" spans="1:3" x14ac:dyDescent="0.25">
      <c r="A4081" s="385"/>
      <c r="B4081" s="161"/>
      <c r="C4081" s="161"/>
    </row>
    <row r="4082" spans="1:3" x14ac:dyDescent="0.25">
      <c r="A4082" s="385"/>
      <c r="B4082" s="161"/>
      <c r="C4082" s="161"/>
    </row>
    <row r="4083" spans="1:3" x14ac:dyDescent="0.25">
      <c r="A4083" s="385"/>
      <c r="B4083" s="161"/>
      <c r="C4083" s="161"/>
    </row>
    <row r="4084" spans="1:3" x14ac:dyDescent="0.25">
      <c r="A4084" s="385"/>
      <c r="B4084" s="161"/>
      <c r="C4084" s="161"/>
    </row>
    <row r="4085" spans="1:3" x14ac:dyDescent="0.25">
      <c r="A4085" s="385"/>
      <c r="B4085" s="161"/>
      <c r="C4085" s="161"/>
    </row>
    <row r="4086" spans="1:3" x14ac:dyDescent="0.25">
      <c r="A4086" s="385"/>
      <c r="B4086" s="161"/>
      <c r="C4086" s="161"/>
    </row>
    <row r="4087" spans="1:3" x14ac:dyDescent="0.25">
      <c r="A4087" s="385"/>
      <c r="B4087" s="161"/>
      <c r="C4087" s="161"/>
    </row>
    <row r="4088" spans="1:3" x14ac:dyDescent="0.25">
      <c r="A4088" s="385"/>
      <c r="B4088" s="161"/>
      <c r="C4088" s="161"/>
    </row>
    <row r="4089" spans="1:3" x14ac:dyDescent="0.25">
      <c r="A4089" s="385"/>
      <c r="B4089" s="161"/>
      <c r="C4089" s="161"/>
    </row>
    <row r="4090" spans="1:3" x14ac:dyDescent="0.25">
      <c r="A4090" s="385"/>
      <c r="B4090" s="161"/>
      <c r="C4090" s="161"/>
    </row>
    <row r="4091" spans="1:3" x14ac:dyDescent="0.25">
      <c r="A4091" s="385"/>
      <c r="B4091" s="161"/>
      <c r="C4091" s="161"/>
    </row>
    <row r="4092" spans="1:3" x14ac:dyDescent="0.25">
      <c r="A4092" s="385"/>
      <c r="B4092" s="161"/>
      <c r="C4092" s="161"/>
    </row>
    <row r="4093" spans="1:3" x14ac:dyDescent="0.25">
      <c r="A4093" s="385"/>
      <c r="B4093" s="161"/>
      <c r="C4093" s="161"/>
    </row>
    <row r="4094" spans="1:3" x14ac:dyDescent="0.25">
      <c r="A4094" s="385"/>
      <c r="B4094" s="161"/>
      <c r="C4094" s="161"/>
    </row>
    <row r="4095" spans="1:3" x14ac:dyDescent="0.25">
      <c r="A4095" s="385"/>
      <c r="B4095" s="161"/>
      <c r="C4095" s="161"/>
    </row>
    <row r="4096" spans="1:3" x14ac:dyDescent="0.25">
      <c r="A4096" s="385"/>
      <c r="B4096" s="161"/>
      <c r="C4096" s="161"/>
    </row>
    <row r="4097" spans="1:3" x14ac:dyDescent="0.25">
      <c r="A4097" s="385"/>
      <c r="B4097" s="161"/>
      <c r="C4097" s="161"/>
    </row>
    <row r="4098" spans="1:3" x14ac:dyDescent="0.25">
      <c r="A4098" s="385"/>
      <c r="B4098" s="161"/>
      <c r="C4098" s="161"/>
    </row>
    <row r="4099" spans="1:3" x14ac:dyDescent="0.25">
      <c r="A4099" s="385"/>
      <c r="B4099" s="161"/>
      <c r="C4099" s="161"/>
    </row>
    <row r="4100" spans="1:3" x14ac:dyDescent="0.25">
      <c r="A4100" s="385"/>
      <c r="B4100" s="161"/>
      <c r="C4100" s="161"/>
    </row>
    <row r="4101" spans="1:3" x14ac:dyDescent="0.25">
      <c r="A4101" s="385"/>
      <c r="B4101" s="161"/>
      <c r="C4101" s="161"/>
    </row>
    <row r="4102" spans="1:3" x14ac:dyDescent="0.25">
      <c r="A4102" s="385"/>
      <c r="B4102" s="161"/>
      <c r="C4102" s="161"/>
    </row>
    <row r="4103" spans="1:3" x14ac:dyDescent="0.25">
      <c r="A4103" s="385"/>
      <c r="B4103" s="161"/>
      <c r="C4103" s="161"/>
    </row>
    <row r="4104" spans="1:3" x14ac:dyDescent="0.25">
      <c r="A4104" s="385"/>
      <c r="B4104" s="161"/>
      <c r="C4104" s="161"/>
    </row>
    <row r="4105" spans="1:3" x14ac:dyDescent="0.25">
      <c r="A4105" s="385"/>
      <c r="B4105" s="161"/>
      <c r="C4105" s="161"/>
    </row>
    <row r="4106" spans="1:3" x14ac:dyDescent="0.25">
      <c r="A4106" s="385"/>
      <c r="B4106" s="161"/>
      <c r="C4106" s="161"/>
    </row>
    <row r="4107" spans="1:3" x14ac:dyDescent="0.25">
      <c r="A4107" s="385"/>
      <c r="B4107" s="161"/>
      <c r="C4107" s="161"/>
    </row>
    <row r="4108" spans="1:3" x14ac:dyDescent="0.25">
      <c r="A4108" s="385"/>
      <c r="B4108" s="161"/>
      <c r="C4108" s="161"/>
    </row>
    <row r="4109" spans="1:3" x14ac:dyDescent="0.25">
      <c r="A4109" s="385"/>
      <c r="B4109" s="161"/>
      <c r="C4109" s="161"/>
    </row>
    <row r="4110" spans="1:3" x14ac:dyDescent="0.25">
      <c r="A4110" s="385"/>
      <c r="B4110" s="161"/>
      <c r="C4110" s="161"/>
    </row>
    <row r="4111" spans="1:3" x14ac:dyDescent="0.25">
      <c r="A4111" s="385"/>
      <c r="B4111" s="161"/>
      <c r="C4111" s="161"/>
    </row>
    <row r="4112" spans="1:3" x14ac:dyDescent="0.25">
      <c r="A4112" s="385"/>
      <c r="B4112" s="161"/>
      <c r="C4112" s="161"/>
    </row>
    <row r="4113" spans="1:3" x14ac:dyDescent="0.25">
      <c r="A4113" s="385"/>
      <c r="B4113" s="161"/>
      <c r="C4113" s="161"/>
    </row>
    <row r="4114" spans="1:3" x14ac:dyDescent="0.25">
      <c r="A4114" s="385"/>
      <c r="B4114" s="161"/>
      <c r="C4114" s="161"/>
    </row>
    <row r="4115" spans="1:3" x14ac:dyDescent="0.25">
      <c r="A4115" s="385"/>
      <c r="B4115" s="161"/>
      <c r="C4115" s="161"/>
    </row>
    <row r="4116" spans="1:3" x14ac:dyDescent="0.25">
      <c r="A4116" s="385"/>
      <c r="B4116" s="161"/>
      <c r="C4116" s="161"/>
    </row>
    <row r="4117" spans="1:3" x14ac:dyDescent="0.25">
      <c r="A4117" s="385"/>
      <c r="B4117" s="161"/>
      <c r="C4117" s="161"/>
    </row>
    <row r="4118" spans="1:3" x14ac:dyDescent="0.25">
      <c r="A4118" s="385"/>
      <c r="B4118" s="161"/>
      <c r="C4118" s="161"/>
    </row>
    <row r="4119" spans="1:3" x14ac:dyDescent="0.25">
      <c r="A4119" s="385"/>
      <c r="B4119" s="161"/>
      <c r="C4119" s="161"/>
    </row>
    <row r="4120" spans="1:3" x14ac:dyDescent="0.25">
      <c r="A4120" s="385"/>
      <c r="B4120" s="161"/>
      <c r="C4120" s="161"/>
    </row>
    <row r="4121" spans="1:3" x14ac:dyDescent="0.25">
      <c r="A4121" s="385"/>
      <c r="B4121" s="161"/>
      <c r="C4121" s="161"/>
    </row>
    <row r="4122" spans="1:3" x14ac:dyDescent="0.25">
      <c r="A4122" s="385"/>
      <c r="B4122" s="161"/>
      <c r="C4122" s="161"/>
    </row>
    <row r="4123" spans="1:3" x14ac:dyDescent="0.25">
      <c r="A4123" s="385"/>
      <c r="B4123" s="161"/>
      <c r="C4123" s="161"/>
    </row>
    <row r="4124" spans="1:3" x14ac:dyDescent="0.25">
      <c r="A4124" s="385"/>
      <c r="B4124" s="161"/>
      <c r="C4124" s="161"/>
    </row>
    <row r="4125" spans="1:3" x14ac:dyDescent="0.25">
      <c r="A4125" s="385"/>
      <c r="B4125" s="161"/>
      <c r="C4125" s="161"/>
    </row>
    <row r="4126" spans="1:3" x14ac:dyDescent="0.25">
      <c r="A4126" s="385"/>
      <c r="B4126" s="161"/>
      <c r="C4126" s="161"/>
    </row>
    <row r="4127" spans="1:3" x14ac:dyDescent="0.25">
      <c r="A4127" s="385"/>
      <c r="B4127" s="161"/>
      <c r="C4127" s="161"/>
    </row>
    <row r="4128" spans="1:3" x14ac:dyDescent="0.25">
      <c r="A4128" s="385"/>
      <c r="B4128" s="161"/>
      <c r="C4128" s="161"/>
    </row>
    <row r="4129" spans="1:3" x14ac:dyDescent="0.25">
      <c r="A4129" s="385"/>
      <c r="B4129" s="161"/>
      <c r="C4129" s="161"/>
    </row>
    <row r="4130" spans="1:3" x14ac:dyDescent="0.25">
      <c r="A4130" s="385"/>
      <c r="B4130" s="161"/>
      <c r="C4130" s="161"/>
    </row>
    <row r="4131" spans="1:3" x14ac:dyDescent="0.25">
      <c r="A4131" s="385"/>
      <c r="B4131" s="161"/>
      <c r="C4131" s="161"/>
    </row>
    <row r="4132" spans="1:3" x14ac:dyDescent="0.25">
      <c r="A4132" s="385"/>
      <c r="B4132" s="161"/>
      <c r="C4132" s="161"/>
    </row>
    <row r="4133" spans="1:3" x14ac:dyDescent="0.25">
      <c r="A4133" s="385"/>
      <c r="B4133" s="161"/>
      <c r="C4133" s="161"/>
    </row>
    <row r="4134" spans="1:3" x14ac:dyDescent="0.25">
      <c r="A4134" s="385"/>
      <c r="B4134" s="161"/>
      <c r="C4134" s="161"/>
    </row>
    <row r="4135" spans="1:3" x14ac:dyDescent="0.25">
      <c r="A4135" s="385"/>
      <c r="B4135" s="161"/>
      <c r="C4135" s="161"/>
    </row>
    <row r="4136" spans="1:3" x14ac:dyDescent="0.25">
      <c r="A4136" s="385"/>
      <c r="B4136" s="161"/>
      <c r="C4136" s="161"/>
    </row>
    <row r="4137" spans="1:3" x14ac:dyDescent="0.25">
      <c r="A4137" s="385"/>
      <c r="B4137" s="161"/>
      <c r="C4137" s="161"/>
    </row>
    <row r="4138" spans="1:3" x14ac:dyDescent="0.25">
      <c r="A4138" s="385"/>
      <c r="B4138" s="161"/>
      <c r="C4138" s="161"/>
    </row>
    <row r="4139" spans="1:3" x14ac:dyDescent="0.25">
      <c r="A4139" s="385"/>
      <c r="B4139" s="161"/>
      <c r="C4139" s="161"/>
    </row>
    <row r="4140" spans="1:3" x14ac:dyDescent="0.25">
      <c r="A4140" s="385"/>
      <c r="B4140" s="161"/>
      <c r="C4140" s="161"/>
    </row>
    <row r="4141" spans="1:3" x14ac:dyDescent="0.25">
      <c r="A4141" s="385"/>
      <c r="B4141" s="161"/>
      <c r="C4141" s="161"/>
    </row>
    <row r="4142" spans="1:3" x14ac:dyDescent="0.25">
      <c r="A4142" s="385"/>
      <c r="B4142" s="161"/>
      <c r="C4142" s="161"/>
    </row>
    <row r="4143" spans="1:3" x14ac:dyDescent="0.25">
      <c r="A4143" s="385"/>
      <c r="B4143" s="161"/>
      <c r="C4143" s="161"/>
    </row>
    <row r="4144" spans="1:3" x14ac:dyDescent="0.25">
      <c r="A4144" s="385"/>
      <c r="B4144" s="161"/>
      <c r="C4144" s="161"/>
    </row>
    <row r="4145" spans="1:3" x14ac:dyDescent="0.25">
      <c r="A4145" s="385"/>
      <c r="B4145" s="161"/>
      <c r="C4145" s="161"/>
    </row>
    <row r="4146" spans="1:3" x14ac:dyDescent="0.25">
      <c r="A4146" s="385"/>
      <c r="B4146" s="161"/>
      <c r="C4146" s="161"/>
    </row>
    <row r="4147" spans="1:3" x14ac:dyDescent="0.25">
      <c r="A4147" s="385"/>
      <c r="B4147" s="161"/>
      <c r="C4147" s="161"/>
    </row>
    <row r="4148" spans="1:3" x14ac:dyDescent="0.25">
      <c r="A4148" s="385"/>
      <c r="B4148" s="161"/>
      <c r="C4148" s="161"/>
    </row>
    <row r="4149" spans="1:3" x14ac:dyDescent="0.25">
      <c r="A4149" s="385"/>
      <c r="B4149" s="161"/>
      <c r="C4149" s="161"/>
    </row>
    <row r="4150" spans="1:3" x14ac:dyDescent="0.25">
      <c r="A4150" s="385"/>
      <c r="B4150" s="161"/>
      <c r="C4150" s="161"/>
    </row>
    <row r="4151" spans="1:3" x14ac:dyDescent="0.25">
      <c r="A4151" s="385"/>
      <c r="B4151" s="161"/>
      <c r="C4151" s="161"/>
    </row>
    <row r="4152" spans="1:3" x14ac:dyDescent="0.25">
      <c r="A4152" s="385"/>
      <c r="B4152" s="161"/>
      <c r="C4152" s="161"/>
    </row>
    <row r="4153" spans="1:3" x14ac:dyDescent="0.25">
      <c r="A4153" s="385"/>
      <c r="B4153" s="161"/>
      <c r="C4153" s="161"/>
    </row>
    <row r="4154" spans="1:3" x14ac:dyDescent="0.25">
      <c r="A4154" s="385"/>
      <c r="B4154" s="161"/>
      <c r="C4154" s="161"/>
    </row>
    <row r="4155" spans="1:3" x14ac:dyDescent="0.25">
      <c r="A4155" s="385"/>
      <c r="B4155" s="161"/>
      <c r="C4155" s="161"/>
    </row>
    <row r="4156" spans="1:3" x14ac:dyDescent="0.25">
      <c r="A4156" s="385"/>
      <c r="B4156" s="161"/>
      <c r="C4156" s="161"/>
    </row>
    <row r="4157" spans="1:3" x14ac:dyDescent="0.25">
      <c r="A4157" s="385"/>
      <c r="B4157" s="161"/>
      <c r="C4157" s="161"/>
    </row>
    <row r="4158" spans="1:3" x14ac:dyDescent="0.25">
      <c r="A4158" s="385"/>
      <c r="B4158" s="161"/>
      <c r="C4158" s="161"/>
    </row>
    <row r="4159" spans="1:3" x14ac:dyDescent="0.25">
      <c r="A4159" s="385"/>
      <c r="B4159" s="161"/>
      <c r="C4159" s="161"/>
    </row>
    <row r="4160" spans="1:3" x14ac:dyDescent="0.25">
      <c r="A4160" s="385"/>
      <c r="B4160" s="161"/>
      <c r="C4160" s="161"/>
    </row>
    <row r="4161" spans="1:3" x14ac:dyDescent="0.25">
      <c r="A4161" s="385"/>
      <c r="B4161" s="161"/>
      <c r="C4161" s="161"/>
    </row>
    <row r="4162" spans="1:3" x14ac:dyDescent="0.25">
      <c r="A4162" s="385"/>
      <c r="B4162" s="161"/>
      <c r="C4162" s="161"/>
    </row>
    <row r="4163" spans="1:3" x14ac:dyDescent="0.25">
      <c r="A4163" s="385"/>
      <c r="B4163" s="161"/>
      <c r="C4163" s="161"/>
    </row>
    <row r="4164" spans="1:3" x14ac:dyDescent="0.25">
      <c r="A4164" s="385"/>
      <c r="B4164" s="161"/>
      <c r="C4164" s="161"/>
    </row>
    <row r="4165" spans="1:3" x14ac:dyDescent="0.25">
      <c r="A4165" s="385"/>
      <c r="B4165" s="161"/>
      <c r="C4165" s="161"/>
    </row>
    <row r="4166" spans="1:3" x14ac:dyDescent="0.25">
      <c r="A4166" s="385"/>
      <c r="B4166" s="161"/>
      <c r="C4166" s="161"/>
    </row>
    <row r="4167" spans="1:3" x14ac:dyDescent="0.25">
      <c r="A4167" s="385"/>
      <c r="B4167" s="161"/>
      <c r="C4167" s="161"/>
    </row>
    <row r="4168" spans="1:3" x14ac:dyDescent="0.25">
      <c r="A4168" s="385"/>
      <c r="B4168" s="161"/>
      <c r="C4168" s="161"/>
    </row>
    <row r="4169" spans="1:3" x14ac:dyDescent="0.25">
      <c r="A4169" s="385"/>
      <c r="B4169" s="161"/>
      <c r="C4169" s="161"/>
    </row>
    <row r="4170" spans="1:3" x14ac:dyDescent="0.25">
      <c r="A4170" s="385"/>
      <c r="B4170" s="161"/>
      <c r="C4170" s="161"/>
    </row>
    <row r="4171" spans="1:3" x14ac:dyDescent="0.25">
      <c r="A4171" s="385"/>
      <c r="B4171" s="161"/>
      <c r="C4171" s="161"/>
    </row>
    <row r="4172" spans="1:3" x14ac:dyDescent="0.25">
      <c r="A4172" s="385"/>
      <c r="B4172" s="161"/>
      <c r="C4172" s="161"/>
    </row>
    <row r="4173" spans="1:3" x14ac:dyDescent="0.25">
      <c r="A4173" s="385"/>
      <c r="B4173" s="161"/>
      <c r="C4173" s="161"/>
    </row>
    <row r="4174" spans="1:3" x14ac:dyDescent="0.25">
      <c r="A4174" s="385"/>
      <c r="B4174" s="161"/>
      <c r="C4174" s="161"/>
    </row>
    <row r="4175" spans="1:3" x14ac:dyDescent="0.25">
      <c r="A4175" s="385"/>
      <c r="B4175" s="161"/>
      <c r="C4175" s="161"/>
    </row>
    <row r="4176" spans="1:3" x14ac:dyDescent="0.25">
      <c r="A4176" s="385"/>
      <c r="B4176" s="161"/>
      <c r="C4176" s="161"/>
    </row>
    <row r="4177" spans="1:3" x14ac:dyDescent="0.25">
      <c r="A4177" s="385"/>
      <c r="B4177" s="161"/>
      <c r="C4177" s="161"/>
    </row>
    <row r="4178" spans="1:3" x14ac:dyDescent="0.25">
      <c r="A4178" s="385"/>
      <c r="B4178" s="161"/>
      <c r="C4178" s="161"/>
    </row>
    <row r="4179" spans="1:3" x14ac:dyDescent="0.25">
      <c r="A4179" s="385"/>
      <c r="B4179" s="161"/>
      <c r="C4179" s="161"/>
    </row>
    <row r="4180" spans="1:3" x14ac:dyDescent="0.25">
      <c r="A4180" s="385"/>
      <c r="B4180" s="161"/>
      <c r="C4180" s="161"/>
    </row>
    <row r="4181" spans="1:3" x14ac:dyDescent="0.25">
      <c r="A4181" s="385"/>
      <c r="B4181" s="161"/>
      <c r="C4181" s="161"/>
    </row>
    <row r="4182" spans="1:3" x14ac:dyDescent="0.25">
      <c r="A4182" s="385"/>
      <c r="B4182" s="161"/>
      <c r="C4182" s="161"/>
    </row>
    <row r="4183" spans="1:3" x14ac:dyDescent="0.25">
      <c r="A4183" s="385"/>
      <c r="B4183" s="161"/>
      <c r="C4183" s="161"/>
    </row>
    <row r="4184" spans="1:3" x14ac:dyDescent="0.25">
      <c r="A4184" s="385"/>
      <c r="B4184" s="161"/>
      <c r="C4184" s="161"/>
    </row>
    <row r="4185" spans="1:3" x14ac:dyDescent="0.25">
      <c r="A4185" s="385"/>
      <c r="B4185" s="161"/>
      <c r="C4185" s="161"/>
    </row>
    <row r="4186" spans="1:3" x14ac:dyDescent="0.25">
      <c r="A4186" s="385"/>
      <c r="B4186" s="161"/>
      <c r="C4186" s="161"/>
    </row>
    <row r="4187" spans="1:3" x14ac:dyDescent="0.25">
      <c r="A4187" s="385"/>
      <c r="B4187" s="161"/>
      <c r="C4187" s="161"/>
    </row>
    <row r="4188" spans="1:3" x14ac:dyDescent="0.25">
      <c r="A4188" s="385"/>
      <c r="B4188" s="161"/>
      <c r="C4188" s="161"/>
    </row>
    <row r="4189" spans="1:3" x14ac:dyDescent="0.25">
      <c r="A4189" s="385"/>
      <c r="B4189" s="161"/>
      <c r="C4189" s="161"/>
    </row>
    <row r="4190" spans="1:3" x14ac:dyDescent="0.25">
      <c r="A4190" s="385"/>
      <c r="B4190" s="161"/>
      <c r="C4190" s="161"/>
    </row>
    <row r="4191" spans="1:3" x14ac:dyDescent="0.25">
      <c r="A4191" s="385"/>
      <c r="B4191" s="161"/>
      <c r="C4191" s="161"/>
    </row>
    <row r="4192" spans="1:3" x14ac:dyDescent="0.25">
      <c r="A4192" s="385"/>
      <c r="B4192" s="161"/>
      <c r="C4192" s="161"/>
    </row>
    <row r="4193" spans="1:3" x14ac:dyDescent="0.25">
      <c r="A4193" s="385"/>
      <c r="B4193" s="161"/>
      <c r="C4193" s="161"/>
    </row>
    <row r="4194" spans="1:3" x14ac:dyDescent="0.25">
      <c r="A4194" s="385"/>
      <c r="B4194" s="161"/>
      <c r="C4194" s="161"/>
    </row>
    <row r="4195" spans="1:3" x14ac:dyDescent="0.25">
      <c r="A4195" s="385"/>
      <c r="B4195" s="161"/>
      <c r="C4195" s="161"/>
    </row>
    <row r="4196" spans="1:3" x14ac:dyDescent="0.25">
      <c r="A4196" s="385"/>
      <c r="B4196" s="161"/>
      <c r="C4196" s="161"/>
    </row>
    <row r="4197" spans="1:3" x14ac:dyDescent="0.25">
      <c r="A4197" s="385"/>
      <c r="B4197" s="161"/>
      <c r="C4197" s="161"/>
    </row>
    <row r="4198" spans="1:3" x14ac:dyDescent="0.25">
      <c r="A4198" s="385"/>
      <c r="B4198" s="161"/>
      <c r="C4198" s="161"/>
    </row>
    <row r="4199" spans="1:3" x14ac:dyDescent="0.25">
      <c r="A4199" s="385"/>
      <c r="B4199" s="161"/>
      <c r="C4199" s="161"/>
    </row>
    <row r="4200" spans="1:3" x14ac:dyDescent="0.25">
      <c r="A4200" s="385"/>
      <c r="B4200" s="161"/>
      <c r="C4200" s="161"/>
    </row>
    <row r="4201" spans="1:3" x14ac:dyDescent="0.25">
      <c r="A4201" s="385"/>
      <c r="B4201" s="161"/>
      <c r="C4201" s="161"/>
    </row>
    <row r="4202" spans="1:3" x14ac:dyDescent="0.25">
      <c r="A4202" s="385"/>
      <c r="B4202" s="161"/>
      <c r="C4202" s="161"/>
    </row>
    <row r="4203" spans="1:3" x14ac:dyDescent="0.25">
      <c r="A4203" s="385"/>
      <c r="B4203" s="161"/>
      <c r="C4203" s="161"/>
    </row>
    <row r="4204" spans="1:3" x14ac:dyDescent="0.25">
      <c r="A4204" s="385"/>
      <c r="B4204" s="161"/>
      <c r="C4204" s="161"/>
    </row>
    <row r="4205" spans="1:3" x14ac:dyDescent="0.25">
      <c r="A4205" s="385"/>
      <c r="B4205" s="161"/>
      <c r="C4205" s="161"/>
    </row>
    <row r="4206" spans="1:3" x14ac:dyDescent="0.25">
      <c r="A4206" s="385"/>
      <c r="B4206" s="161"/>
      <c r="C4206" s="161"/>
    </row>
    <row r="4207" spans="1:3" x14ac:dyDescent="0.25">
      <c r="A4207" s="385"/>
      <c r="B4207" s="161"/>
      <c r="C4207" s="161"/>
    </row>
    <row r="4208" spans="1:3" x14ac:dyDescent="0.25">
      <c r="A4208" s="385"/>
      <c r="B4208" s="161"/>
      <c r="C4208" s="161"/>
    </row>
    <row r="4209" spans="1:3" x14ac:dyDescent="0.25">
      <c r="A4209" s="385"/>
      <c r="B4209" s="161"/>
      <c r="C4209" s="161"/>
    </row>
    <row r="4210" spans="1:3" x14ac:dyDescent="0.25">
      <c r="A4210" s="385"/>
      <c r="B4210" s="161"/>
      <c r="C4210" s="161"/>
    </row>
    <row r="4211" spans="1:3" x14ac:dyDescent="0.25">
      <c r="A4211" s="385"/>
      <c r="B4211" s="161"/>
      <c r="C4211" s="161"/>
    </row>
    <row r="4212" spans="1:3" x14ac:dyDescent="0.25">
      <c r="A4212" s="385"/>
      <c r="B4212" s="161"/>
      <c r="C4212" s="161"/>
    </row>
    <row r="4213" spans="1:3" x14ac:dyDescent="0.25">
      <c r="A4213" s="385"/>
      <c r="B4213" s="161"/>
      <c r="C4213" s="161"/>
    </row>
    <row r="4214" spans="1:3" x14ac:dyDescent="0.25">
      <c r="A4214" s="385"/>
      <c r="B4214" s="161"/>
      <c r="C4214" s="161"/>
    </row>
    <row r="4215" spans="1:3" x14ac:dyDescent="0.25">
      <c r="A4215" s="385"/>
      <c r="B4215" s="161"/>
      <c r="C4215" s="161"/>
    </row>
    <row r="4216" spans="1:3" x14ac:dyDescent="0.25">
      <c r="A4216" s="385"/>
      <c r="B4216" s="161"/>
      <c r="C4216" s="161"/>
    </row>
    <row r="4217" spans="1:3" x14ac:dyDescent="0.25">
      <c r="A4217" s="385"/>
      <c r="B4217" s="161"/>
      <c r="C4217" s="161"/>
    </row>
    <row r="4218" spans="1:3" x14ac:dyDescent="0.25">
      <c r="A4218" s="385"/>
      <c r="B4218" s="161"/>
      <c r="C4218" s="161"/>
    </row>
    <row r="4219" spans="1:3" x14ac:dyDescent="0.25">
      <c r="A4219" s="385"/>
      <c r="B4219" s="161"/>
      <c r="C4219" s="161"/>
    </row>
    <row r="4220" spans="1:3" x14ac:dyDescent="0.25">
      <c r="A4220" s="385"/>
      <c r="B4220" s="161"/>
      <c r="C4220" s="161"/>
    </row>
    <row r="4221" spans="1:3" x14ac:dyDescent="0.25">
      <c r="A4221" s="385"/>
      <c r="B4221" s="161"/>
      <c r="C4221" s="161"/>
    </row>
    <row r="4222" spans="1:3" x14ac:dyDescent="0.25">
      <c r="A4222" s="385"/>
      <c r="B4222" s="161"/>
      <c r="C4222" s="161"/>
    </row>
    <row r="4223" spans="1:3" x14ac:dyDescent="0.25">
      <c r="A4223" s="385"/>
      <c r="B4223" s="161"/>
      <c r="C4223" s="161"/>
    </row>
    <row r="4224" spans="1:3" x14ac:dyDescent="0.25">
      <c r="A4224" s="385"/>
      <c r="B4224" s="161"/>
      <c r="C4224" s="161"/>
    </row>
    <row r="4225" spans="1:3" x14ac:dyDescent="0.25">
      <c r="A4225" s="385"/>
      <c r="B4225" s="161"/>
      <c r="C4225" s="161"/>
    </row>
    <row r="4226" spans="1:3" x14ac:dyDescent="0.25">
      <c r="A4226" s="385"/>
      <c r="B4226" s="161"/>
      <c r="C4226" s="161"/>
    </row>
    <row r="4227" spans="1:3" x14ac:dyDescent="0.25">
      <c r="A4227" s="385"/>
      <c r="B4227" s="161"/>
      <c r="C4227" s="161"/>
    </row>
    <row r="4228" spans="1:3" x14ac:dyDescent="0.25">
      <c r="A4228" s="385"/>
      <c r="B4228" s="161"/>
      <c r="C4228" s="161"/>
    </row>
    <row r="4229" spans="1:3" x14ac:dyDescent="0.25">
      <c r="A4229" s="385"/>
      <c r="B4229" s="161"/>
      <c r="C4229" s="161"/>
    </row>
    <row r="4230" spans="1:3" x14ac:dyDescent="0.25">
      <c r="A4230" s="385"/>
      <c r="B4230" s="161"/>
      <c r="C4230" s="161"/>
    </row>
    <row r="4231" spans="1:3" x14ac:dyDescent="0.25">
      <c r="A4231" s="385"/>
      <c r="B4231" s="161"/>
      <c r="C4231" s="161"/>
    </row>
    <row r="4232" spans="1:3" x14ac:dyDescent="0.25">
      <c r="A4232" s="385"/>
      <c r="B4232" s="161"/>
      <c r="C4232" s="161"/>
    </row>
    <row r="4233" spans="1:3" x14ac:dyDescent="0.25">
      <c r="A4233" s="385"/>
      <c r="B4233" s="161"/>
      <c r="C4233" s="161"/>
    </row>
    <row r="4234" spans="1:3" x14ac:dyDescent="0.25">
      <c r="A4234" s="385"/>
      <c r="B4234" s="161"/>
      <c r="C4234" s="161"/>
    </row>
    <row r="4235" spans="1:3" x14ac:dyDescent="0.25">
      <c r="A4235" s="385"/>
      <c r="B4235" s="161"/>
      <c r="C4235" s="161"/>
    </row>
    <row r="4236" spans="1:3" x14ac:dyDescent="0.25">
      <c r="A4236" s="385"/>
      <c r="B4236" s="161"/>
      <c r="C4236" s="161"/>
    </row>
    <row r="4237" spans="1:3" x14ac:dyDescent="0.25">
      <c r="A4237" s="385"/>
      <c r="B4237" s="161"/>
      <c r="C4237" s="161"/>
    </row>
    <row r="4238" spans="1:3" x14ac:dyDescent="0.25">
      <c r="A4238" s="385"/>
      <c r="B4238" s="161"/>
      <c r="C4238" s="161"/>
    </row>
    <row r="4239" spans="1:3" x14ac:dyDescent="0.25">
      <c r="A4239" s="385"/>
      <c r="B4239" s="161"/>
      <c r="C4239" s="161"/>
    </row>
    <row r="4240" spans="1:3" x14ac:dyDescent="0.25">
      <c r="A4240" s="385"/>
      <c r="B4240" s="161"/>
      <c r="C4240" s="161"/>
    </row>
    <row r="4241" spans="1:3" x14ac:dyDescent="0.25">
      <c r="A4241" s="385"/>
      <c r="B4241" s="161"/>
      <c r="C4241" s="161"/>
    </row>
    <row r="4242" spans="1:3" x14ac:dyDescent="0.25">
      <c r="A4242" s="385"/>
      <c r="B4242" s="161"/>
      <c r="C4242" s="161"/>
    </row>
    <row r="4243" spans="1:3" x14ac:dyDescent="0.25">
      <c r="A4243" s="385"/>
      <c r="B4243" s="161"/>
      <c r="C4243" s="161"/>
    </row>
    <row r="4244" spans="1:3" x14ac:dyDescent="0.25">
      <c r="A4244" s="385"/>
      <c r="B4244" s="161"/>
      <c r="C4244" s="161"/>
    </row>
    <row r="4245" spans="1:3" x14ac:dyDescent="0.25">
      <c r="A4245" s="385"/>
      <c r="B4245" s="161"/>
      <c r="C4245" s="161"/>
    </row>
    <row r="4246" spans="1:3" x14ac:dyDescent="0.25">
      <c r="A4246" s="385"/>
      <c r="B4246" s="161"/>
      <c r="C4246" s="161"/>
    </row>
    <row r="4247" spans="1:3" x14ac:dyDescent="0.25">
      <c r="A4247" s="385"/>
      <c r="B4247" s="161"/>
      <c r="C4247" s="161"/>
    </row>
    <row r="4248" spans="1:3" x14ac:dyDescent="0.25">
      <c r="A4248" s="385"/>
      <c r="B4248" s="161"/>
      <c r="C4248" s="161"/>
    </row>
    <row r="4249" spans="1:3" x14ac:dyDescent="0.25">
      <c r="A4249" s="385"/>
      <c r="B4249" s="161"/>
      <c r="C4249" s="161"/>
    </row>
    <row r="4250" spans="1:3" x14ac:dyDescent="0.25">
      <c r="A4250" s="385"/>
      <c r="B4250" s="161"/>
      <c r="C4250" s="161"/>
    </row>
    <row r="4251" spans="1:3" x14ac:dyDescent="0.25">
      <c r="A4251" s="385"/>
      <c r="B4251" s="161"/>
      <c r="C4251" s="161"/>
    </row>
    <row r="4252" spans="1:3" x14ac:dyDescent="0.25">
      <c r="A4252" s="385"/>
      <c r="B4252" s="161"/>
      <c r="C4252" s="161"/>
    </row>
    <row r="4253" spans="1:3" x14ac:dyDescent="0.25">
      <c r="A4253" s="385"/>
      <c r="B4253" s="161"/>
      <c r="C4253" s="161"/>
    </row>
    <row r="4254" spans="1:3" x14ac:dyDescent="0.25">
      <c r="A4254" s="385"/>
      <c r="B4254" s="161"/>
      <c r="C4254" s="161"/>
    </row>
    <row r="4255" spans="1:3" x14ac:dyDescent="0.25">
      <c r="A4255" s="385"/>
      <c r="B4255" s="161"/>
      <c r="C4255" s="161"/>
    </row>
    <row r="4256" spans="1:3" x14ac:dyDescent="0.25">
      <c r="A4256" s="385"/>
      <c r="B4256" s="161"/>
      <c r="C4256" s="161"/>
    </row>
    <row r="4257" spans="1:3" x14ac:dyDescent="0.25">
      <c r="A4257" s="385"/>
      <c r="B4257" s="161"/>
      <c r="C4257" s="161"/>
    </row>
    <row r="4258" spans="1:3" x14ac:dyDescent="0.25">
      <c r="A4258" s="385"/>
      <c r="B4258" s="161"/>
      <c r="C4258" s="161"/>
    </row>
    <row r="4259" spans="1:3" x14ac:dyDescent="0.25">
      <c r="A4259" s="385"/>
      <c r="B4259" s="161"/>
      <c r="C4259" s="161"/>
    </row>
    <row r="4260" spans="1:3" x14ac:dyDescent="0.25">
      <c r="A4260" s="385"/>
      <c r="B4260" s="161"/>
      <c r="C4260" s="161"/>
    </row>
    <row r="4261" spans="1:3" x14ac:dyDescent="0.25">
      <c r="A4261" s="385"/>
      <c r="B4261" s="161"/>
      <c r="C4261" s="161"/>
    </row>
    <row r="4262" spans="1:3" x14ac:dyDescent="0.25">
      <c r="A4262" s="385"/>
      <c r="B4262" s="161"/>
      <c r="C4262" s="161"/>
    </row>
    <row r="4263" spans="1:3" x14ac:dyDescent="0.25">
      <c r="A4263" s="385"/>
      <c r="B4263" s="161"/>
      <c r="C4263" s="161"/>
    </row>
    <row r="4264" spans="1:3" x14ac:dyDescent="0.25">
      <c r="A4264" s="385"/>
      <c r="B4264" s="161"/>
      <c r="C4264" s="161"/>
    </row>
    <row r="4265" spans="1:3" x14ac:dyDescent="0.25">
      <c r="A4265" s="385"/>
      <c r="B4265" s="161"/>
      <c r="C4265" s="161"/>
    </row>
    <row r="4266" spans="1:3" x14ac:dyDescent="0.25">
      <c r="A4266" s="385"/>
      <c r="B4266" s="161"/>
      <c r="C4266" s="161"/>
    </row>
    <row r="4267" spans="1:3" x14ac:dyDescent="0.25">
      <c r="A4267" s="385"/>
      <c r="B4267" s="161"/>
      <c r="C4267" s="161"/>
    </row>
    <row r="4268" spans="1:3" x14ac:dyDescent="0.25">
      <c r="A4268" s="385"/>
      <c r="B4268" s="161"/>
      <c r="C4268" s="161"/>
    </row>
    <row r="4269" spans="1:3" x14ac:dyDescent="0.25">
      <c r="A4269" s="385"/>
      <c r="B4269" s="161"/>
      <c r="C4269" s="161"/>
    </row>
    <row r="4270" spans="1:3" x14ac:dyDescent="0.25">
      <c r="A4270" s="385"/>
      <c r="B4270" s="161"/>
      <c r="C4270" s="161"/>
    </row>
    <row r="4271" spans="1:3" x14ac:dyDescent="0.25">
      <c r="A4271" s="385"/>
      <c r="B4271" s="161"/>
      <c r="C4271" s="161"/>
    </row>
    <row r="4272" spans="1:3" x14ac:dyDescent="0.25">
      <c r="A4272" s="385"/>
      <c r="B4272" s="161"/>
      <c r="C4272" s="161"/>
    </row>
    <row r="4273" spans="1:3" x14ac:dyDescent="0.25">
      <c r="A4273" s="385"/>
      <c r="B4273" s="161"/>
      <c r="C4273" s="161"/>
    </row>
    <row r="4274" spans="1:3" x14ac:dyDescent="0.25">
      <c r="A4274" s="385"/>
      <c r="B4274" s="161"/>
      <c r="C4274" s="161"/>
    </row>
    <row r="4275" spans="1:3" x14ac:dyDescent="0.25">
      <c r="A4275" s="385"/>
      <c r="B4275" s="161"/>
      <c r="C4275" s="161"/>
    </row>
    <row r="4276" spans="1:3" x14ac:dyDescent="0.25">
      <c r="A4276" s="385"/>
      <c r="B4276" s="161"/>
      <c r="C4276" s="161"/>
    </row>
    <row r="4277" spans="1:3" x14ac:dyDescent="0.25">
      <c r="A4277" s="385"/>
      <c r="B4277" s="161"/>
      <c r="C4277" s="161"/>
    </row>
    <row r="4278" spans="1:3" x14ac:dyDescent="0.25">
      <c r="A4278" s="385"/>
      <c r="B4278" s="161"/>
      <c r="C4278" s="161"/>
    </row>
    <row r="4279" spans="1:3" x14ac:dyDescent="0.25">
      <c r="A4279" s="385"/>
      <c r="B4279" s="161"/>
      <c r="C4279" s="161"/>
    </row>
    <row r="4280" spans="1:3" x14ac:dyDescent="0.25">
      <c r="A4280" s="385"/>
      <c r="B4280" s="161"/>
      <c r="C4280" s="161"/>
    </row>
    <row r="4281" spans="1:3" x14ac:dyDescent="0.25">
      <c r="A4281" s="385"/>
      <c r="B4281" s="161"/>
      <c r="C4281" s="161"/>
    </row>
    <row r="4282" spans="1:3" x14ac:dyDescent="0.25">
      <c r="A4282" s="385"/>
      <c r="B4282" s="161"/>
      <c r="C4282" s="161"/>
    </row>
    <row r="4283" spans="1:3" x14ac:dyDescent="0.25">
      <c r="A4283" s="385"/>
      <c r="B4283" s="161"/>
      <c r="C4283" s="161"/>
    </row>
    <row r="4284" spans="1:3" x14ac:dyDescent="0.25">
      <c r="A4284" s="385"/>
      <c r="B4284" s="161"/>
      <c r="C4284" s="161"/>
    </row>
    <row r="4285" spans="1:3" x14ac:dyDescent="0.25">
      <c r="A4285" s="385"/>
      <c r="B4285" s="161"/>
      <c r="C4285" s="161"/>
    </row>
    <row r="4286" spans="1:3" x14ac:dyDescent="0.25">
      <c r="A4286" s="385"/>
      <c r="B4286" s="161"/>
      <c r="C4286" s="161"/>
    </row>
    <row r="4287" spans="1:3" x14ac:dyDescent="0.25">
      <c r="A4287" s="385"/>
      <c r="B4287" s="161"/>
      <c r="C4287" s="161"/>
    </row>
    <row r="4288" spans="1:3" x14ac:dyDescent="0.25">
      <c r="A4288" s="385"/>
      <c r="B4288" s="161"/>
      <c r="C4288" s="161"/>
    </row>
    <row r="4289" spans="1:3" x14ac:dyDescent="0.25">
      <c r="A4289" s="385"/>
      <c r="B4289" s="161"/>
      <c r="C4289" s="161"/>
    </row>
    <row r="4290" spans="1:3" x14ac:dyDescent="0.25">
      <c r="A4290" s="385"/>
      <c r="B4290" s="161"/>
      <c r="C4290" s="161"/>
    </row>
    <row r="4291" spans="1:3" x14ac:dyDescent="0.25">
      <c r="A4291" s="385"/>
      <c r="B4291" s="161"/>
      <c r="C4291" s="161"/>
    </row>
    <row r="4292" spans="1:3" x14ac:dyDescent="0.25">
      <c r="A4292" s="385"/>
      <c r="B4292" s="161"/>
      <c r="C4292" s="161"/>
    </row>
    <row r="4293" spans="1:3" x14ac:dyDescent="0.25">
      <c r="A4293" s="385"/>
      <c r="B4293" s="161"/>
      <c r="C4293" s="161"/>
    </row>
    <row r="4294" spans="1:3" x14ac:dyDescent="0.25">
      <c r="A4294" s="385"/>
      <c r="B4294" s="161"/>
      <c r="C4294" s="161"/>
    </row>
    <row r="4295" spans="1:3" x14ac:dyDescent="0.25">
      <c r="A4295" s="385"/>
      <c r="B4295" s="161"/>
      <c r="C4295" s="161"/>
    </row>
    <row r="4296" spans="1:3" x14ac:dyDescent="0.25">
      <c r="A4296" s="385"/>
      <c r="B4296" s="161"/>
      <c r="C4296" s="161"/>
    </row>
    <row r="4297" spans="1:3" x14ac:dyDescent="0.25">
      <c r="A4297" s="385"/>
      <c r="B4297" s="161"/>
      <c r="C4297" s="161"/>
    </row>
    <row r="4298" spans="1:3" x14ac:dyDescent="0.25">
      <c r="A4298" s="385"/>
      <c r="B4298" s="161"/>
      <c r="C4298" s="161"/>
    </row>
    <row r="4299" spans="1:3" x14ac:dyDescent="0.25">
      <c r="A4299" s="385"/>
      <c r="B4299" s="161"/>
      <c r="C4299" s="161"/>
    </row>
    <row r="4300" spans="1:3" x14ac:dyDescent="0.25">
      <c r="A4300" s="385"/>
      <c r="B4300" s="161"/>
      <c r="C4300" s="161"/>
    </row>
    <row r="4301" spans="1:3" x14ac:dyDescent="0.25">
      <c r="A4301" s="385"/>
      <c r="B4301" s="161"/>
      <c r="C4301" s="161"/>
    </row>
    <row r="4302" spans="1:3" x14ac:dyDescent="0.25">
      <c r="A4302" s="385"/>
      <c r="B4302" s="161"/>
      <c r="C4302" s="161"/>
    </row>
    <row r="4303" spans="1:3" x14ac:dyDescent="0.25">
      <c r="A4303" s="385"/>
      <c r="B4303" s="161"/>
      <c r="C4303" s="161"/>
    </row>
    <row r="4304" spans="1:3" x14ac:dyDescent="0.25">
      <c r="A4304" s="385"/>
      <c r="B4304" s="161"/>
      <c r="C4304" s="161"/>
    </row>
    <row r="4305" spans="1:3" x14ac:dyDescent="0.25">
      <c r="A4305" s="385"/>
      <c r="B4305" s="161"/>
      <c r="C4305" s="161"/>
    </row>
    <row r="4306" spans="1:3" x14ac:dyDescent="0.25">
      <c r="A4306" s="385"/>
      <c r="B4306" s="161"/>
      <c r="C4306" s="161"/>
    </row>
    <row r="4307" spans="1:3" x14ac:dyDescent="0.25">
      <c r="A4307" s="385"/>
      <c r="B4307" s="161"/>
      <c r="C4307" s="161"/>
    </row>
    <row r="4308" spans="1:3" x14ac:dyDescent="0.25">
      <c r="A4308" s="385"/>
      <c r="B4308" s="161"/>
      <c r="C4308" s="161"/>
    </row>
    <row r="4309" spans="1:3" x14ac:dyDescent="0.25">
      <c r="A4309" s="385"/>
      <c r="B4309" s="161"/>
      <c r="C4309" s="161"/>
    </row>
    <row r="4310" spans="1:3" x14ac:dyDescent="0.25">
      <c r="A4310" s="385"/>
      <c r="B4310" s="161"/>
      <c r="C4310" s="161"/>
    </row>
    <row r="4311" spans="1:3" x14ac:dyDescent="0.25">
      <c r="A4311" s="385"/>
      <c r="B4311" s="161"/>
      <c r="C4311" s="161"/>
    </row>
    <row r="4312" spans="1:3" x14ac:dyDescent="0.25">
      <c r="A4312" s="385"/>
      <c r="B4312" s="161"/>
      <c r="C4312" s="161"/>
    </row>
    <row r="4313" spans="1:3" x14ac:dyDescent="0.25">
      <c r="A4313" s="385"/>
      <c r="B4313" s="161"/>
      <c r="C4313" s="161"/>
    </row>
    <row r="4314" spans="1:3" x14ac:dyDescent="0.25">
      <c r="A4314" s="385"/>
      <c r="B4314" s="161"/>
      <c r="C4314" s="161"/>
    </row>
    <row r="4315" spans="1:3" x14ac:dyDescent="0.25">
      <c r="A4315" s="385"/>
      <c r="B4315" s="161"/>
      <c r="C4315" s="161"/>
    </row>
    <row r="4316" spans="1:3" x14ac:dyDescent="0.25">
      <c r="A4316" s="385"/>
      <c r="B4316" s="161"/>
      <c r="C4316" s="161"/>
    </row>
    <row r="4317" spans="1:3" x14ac:dyDescent="0.25">
      <c r="A4317" s="385"/>
      <c r="B4317" s="161"/>
      <c r="C4317" s="161"/>
    </row>
    <row r="4318" spans="1:3" x14ac:dyDescent="0.25">
      <c r="A4318" s="385"/>
      <c r="B4318" s="161"/>
      <c r="C4318" s="161"/>
    </row>
    <row r="4319" spans="1:3" x14ac:dyDescent="0.25">
      <c r="A4319" s="385"/>
      <c r="B4319" s="161"/>
      <c r="C4319" s="161"/>
    </row>
    <row r="4320" spans="1:3" x14ac:dyDescent="0.25">
      <c r="A4320" s="385"/>
      <c r="B4320" s="161"/>
      <c r="C4320" s="161"/>
    </row>
    <row r="4321" spans="1:3" x14ac:dyDescent="0.25">
      <c r="A4321" s="385"/>
      <c r="B4321" s="161"/>
      <c r="C4321" s="161"/>
    </row>
    <row r="4322" spans="1:3" x14ac:dyDescent="0.25">
      <c r="A4322" s="385"/>
      <c r="B4322" s="161"/>
      <c r="C4322" s="161"/>
    </row>
    <row r="4323" spans="1:3" x14ac:dyDescent="0.25">
      <c r="A4323" s="385"/>
      <c r="B4323" s="161"/>
      <c r="C4323" s="161"/>
    </row>
    <row r="4324" spans="1:3" x14ac:dyDescent="0.25">
      <c r="A4324" s="385"/>
      <c r="B4324" s="161"/>
      <c r="C4324" s="161"/>
    </row>
    <row r="4325" spans="1:3" x14ac:dyDescent="0.25">
      <c r="A4325" s="385"/>
      <c r="B4325" s="161"/>
      <c r="C4325" s="161"/>
    </row>
    <row r="4326" spans="1:3" x14ac:dyDescent="0.25">
      <c r="A4326" s="385"/>
      <c r="B4326" s="161"/>
      <c r="C4326" s="161"/>
    </row>
    <row r="4327" spans="1:3" x14ac:dyDescent="0.25">
      <c r="A4327" s="385"/>
      <c r="B4327" s="161"/>
      <c r="C4327" s="161"/>
    </row>
    <row r="4328" spans="1:3" x14ac:dyDescent="0.25">
      <c r="A4328" s="385"/>
      <c r="B4328" s="161"/>
      <c r="C4328" s="161"/>
    </row>
    <row r="4329" spans="1:3" x14ac:dyDescent="0.25">
      <c r="A4329" s="385"/>
      <c r="B4329" s="161"/>
      <c r="C4329" s="161"/>
    </row>
    <row r="4330" spans="1:3" x14ac:dyDescent="0.25">
      <c r="A4330" s="385"/>
      <c r="B4330" s="161"/>
      <c r="C4330" s="161"/>
    </row>
    <row r="4331" spans="1:3" x14ac:dyDescent="0.25">
      <c r="A4331" s="385"/>
      <c r="B4331" s="161"/>
      <c r="C4331" s="161"/>
    </row>
    <row r="4332" spans="1:3" x14ac:dyDescent="0.25">
      <c r="A4332" s="385"/>
      <c r="B4332" s="161"/>
      <c r="C4332" s="161"/>
    </row>
    <row r="4333" spans="1:3" x14ac:dyDescent="0.25">
      <c r="A4333" s="385"/>
      <c r="B4333" s="161"/>
      <c r="C4333" s="161"/>
    </row>
    <row r="4334" spans="1:3" x14ac:dyDescent="0.25">
      <c r="A4334" s="385"/>
      <c r="B4334" s="161"/>
      <c r="C4334" s="161"/>
    </row>
    <row r="4335" spans="1:3" x14ac:dyDescent="0.25">
      <c r="A4335" s="385"/>
      <c r="B4335" s="161"/>
      <c r="C4335" s="161"/>
    </row>
    <row r="4336" spans="1:3" x14ac:dyDescent="0.25">
      <c r="A4336" s="385"/>
      <c r="B4336" s="161"/>
      <c r="C4336" s="161"/>
    </row>
    <row r="4337" spans="1:3" x14ac:dyDescent="0.25">
      <c r="A4337" s="385"/>
      <c r="B4337" s="161"/>
      <c r="C4337" s="161"/>
    </row>
    <row r="4338" spans="1:3" x14ac:dyDescent="0.25">
      <c r="A4338" s="385"/>
      <c r="B4338" s="161"/>
      <c r="C4338" s="161"/>
    </row>
    <row r="4339" spans="1:3" x14ac:dyDescent="0.25">
      <c r="A4339" s="385"/>
      <c r="B4339" s="161"/>
      <c r="C4339" s="161"/>
    </row>
    <row r="4340" spans="1:3" x14ac:dyDescent="0.25">
      <c r="A4340" s="385"/>
      <c r="B4340" s="161"/>
      <c r="C4340" s="161"/>
    </row>
    <row r="4341" spans="1:3" x14ac:dyDescent="0.25">
      <c r="A4341" s="385"/>
      <c r="B4341" s="161"/>
      <c r="C4341" s="161"/>
    </row>
    <row r="4342" spans="1:3" x14ac:dyDescent="0.25">
      <c r="A4342" s="385"/>
      <c r="B4342" s="161"/>
      <c r="C4342" s="161"/>
    </row>
    <row r="4343" spans="1:3" x14ac:dyDescent="0.25">
      <c r="A4343" s="385"/>
      <c r="B4343" s="161"/>
      <c r="C4343" s="161"/>
    </row>
    <row r="4344" spans="1:3" x14ac:dyDescent="0.25">
      <c r="A4344" s="385"/>
      <c r="B4344" s="161"/>
      <c r="C4344" s="161"/>
    </row>
    <row r="4345" spans="1:3" x14ac:dyDescent="0.25">
      <c r="A4345" s="385"/>
      <c r="B4345" s="161"/>
      <c r="C4345" s="161"/>
    </row>
    <row r="4346" spans="1:3" x14ac:dyDescent="0.25">
      <c r="A4346" s="385"/>
      <c r="B4346" s="161"/>
      <c r="C4346" s="161"/>
    </row>
    <row r="4347" spans="1:3" x14ac:dyDescent="0.25">
      <c r="A4347" s="385"/>
      <c r="B4347" s="161"/>
      <c r="C4347" s="161"/>
    </row>
    <row r="4348" spans="1:3" x14ac:dyDescent="0.25">
      <c r="A4348" s="385"/>
      <c r="B4348" s="161"/>
      <c r="C4348" s="161"/>
    </row>
    <row r="4349" spans="1:3" x14ac:dyDescent="0.25">
      <c r="A4349" s="385"/>
      <c r="B4349" s="161"/>
      <c r="C4349" s="161"/>
    </row>
    <row r="4350" spans="1:3" x14ac:dyDescent="0.25">
      <c r="A4350" s="385"/>
      <c r="B4350" s="161"/>
      <c r="C4350" s="161"/>
    </row>
    <row r="4351" spans="1:3" x14ac:dyDescent="0.25">
      <c r="A4351" s="385"/>
      <c r="B4351" s="161"/>
      <c r="C4351" s="161"/>
    </row>
    <row r="4352" spans="1:3" x14ac:dyDescent="0.25">
      <c r="A4352" s="385"/>
      <c r="B4352" s="161"/>
      <c r="C4352" s="161"/>
    </row>
    <row r="4353" spans="1:3" x14ac:dyDescent="0.25">
      <c r="A4353" s="385"/>
      <c r="B4353" s="161"/>
      <c r="C4353" s="161"/>
    </row>
    <row r="4354" spans="1:3" x14ac:dyDescent="0.25">
      <c r="A4354" s="385"/>
      <c r="B4354" s="161"/>
      <c r="C4354" s="161"/>
    </row>
    <row r="4355" spans="1:3" x14ac:dyDescent="0.25">
      <c r="A4355" s="385"/>
      <c r="B4355" s="161"/>
      <c r="C4355" s="161"/>
    </row>
    <row r="4356" spans="1:3" x14ac:dyDescent="0.25">
      <c r="A4356" s="385"/>
      <c r="B4356" s="161"/>
      <c r="C4356" s="161"/>
    </row>
    <row r="4357" spans="1:3" x14ac:dyDescent="0.25">
      <c r="A4357" s="385"/>
      <c r="B4357" s="161"/>
      <c r="C4357" s="161"/>
    </row>
    <row r="4358" spans="1:3" x14ac:dyDescent="0.25">
      <c r="A4358" s="385"/>
      <c r="B4358" s="161"/>
      <c r="C4358" s="161"/>
    </row>
    <row r="4359" spans="1:3" x14ac:dyDescent="0.25">
      <c r="A4359" s="385"/>
      <c r="B4359" s="161"/>
      <c r="C4359" s="161"/>
    </row>
    <row r="4360" spans="1:3" x14ac:dyDescent="0.25">
      <c r="A4360" s="385"/>
      <c r="B4360" s="161"/>
      <c r="C4360" s="161"/>
    </row>
    <row r="4361" spans="1:3" x14ac:dyDescent="0.25">
      <c r="A4361" s="385"/>
      <c r="B4361" s="161"/>
      <c r="C4361" s="161"/>
    </row>
    <row r="4362" spans="1:3" x14ac:dyDescent="0.25">
      <c r="A4362" s="385"/>
      <c r="B4362" s="161"/>
      <c r="C4362" s="161"/>
    </row>
    <row r="4363" spans="1:3" x14ac:dyDescent="0.25">
      <c r="A4363" s="385"/>
      <c r="B4363" s="161"/>
      <c r="C4363" s="161"/>
    </row>
    <row r="4364" spans="1:3" x14ac:dyDescent="0.25">
      <c r="A4364" s="385"/>
      <c r="B4364" s="161"/>
      <c r="C4364" s="161"/>
    </row>
    <row r="4365" spans="1:3" x14ac:dyDescent="0.25">
      <c r="A4365" s="385"/>
      <c r="B4365" s="161"/>
      <c r="C4365" s="161"/>
    </row>
    <row r="4366" spans="1:3" x14ac:dyDescent="0.25">
      <c r="A4366" s="385"/>
      <c r="B4366" s="161"/>
      <c r="C4366" s="161"/>
    </row>
    <row r="4367" spans="1:3" x14ac:dyDescent="0.25">
      <c r="A4367" s="385"/>
      <c r="B4367" s="161"/>
      <c r="C4367" s="161"/>
    </row>
    <row r="4368" spans="1:3" x14ac:dyDescent="0.25">
      <c r="A4368" s="385"/>
      <c r="B4368" s="161"/>
      <c r="C4368" s="161"/>
    </row>
    <row r="4369" spans="1:3" x14ac:dyDescent="0.25">
      <c r="A4369" s="385"/>
      <c r="B4369" s="161"/>
      <c r="C4369" s="161"/>
    </row>
    <row r="4370" spans="1:3" x14ac:dyDescent="0.25">
      <c r="A4370" s="385"/>
      <c r="B4370" s="161"/>
      <c r="C4370" s="161"/>
    </row>
    <row r="4371" spans="1:3" x14ac:dyDescent="0.25">
      <c r="A4371" s="385"/>
      <c r="B4371" s="161"/>
      <c r="C4371" s="161"/>
    </row>
    <row r="4372" spans="1:3" x14ac:dyDescent="0.25">
      <c r="A4372" s="385"/>
      <c r="B4372" s="161"/>
      <c r="C4372" s="161"/>
    </row>
    <row r="4373" spans="1:3" x14ac:dyDescent="0.25">
      <c r="A4373" s="385"/>
      <c r="B4373" s="161"/>
      <c r="C4373" s="161"/>
    </row>
    <row r="4374" spans="1:3" x14ac:dyDescent="0.25">
      <c r="A4374" s="385"/>
      <c r="B4374" s="161"/>
      <c r="C4374" s="161"/>
    </row>
    <row r="4375" spans="1:3" x14ac:dyDescent="0.25">
      <c r="A4375" s="385"/>
      <c r="B4375" s="161"/>
      <c r="C4375" s="161"/>
    </row>
    <row r="4376" spans="1:3" x14ac:dyDescent="0.25">
      <c r="A4376" s="385"/>
      <c r="B4376" s="161"/>
      <c r="C4376" s="161"/>
    </row>
    <row r="4377" spans="1:3" x14ac:dyDescent="0.25">
      <c r="A4377" s="385"/>
      <c r="B4377" s="161"/>
      <c r="C4377" s="161"/>
    </row>
    <row r="4378" spans="1:3" x14ac:dyDescent="0.25">
      <c r="A4378" s="385"/>
      <c r="B4378" s="161"/>
      <c r="C4378" s="161"/>
    </row>
    <row r="4379" spans="1:3" x14ac:dyDescent="0.25">
      <c r="A4379" s="385"/>
      <c r="B4379" s="161"/>
      <c r="C4379" s="161"/>
    </row>
    <row r="4380" spans="1:3" x14ac:dyDescent="0.25">
      <c r="A4380" s="385"/>
      <c r="B4380" s="161"/>
      <c r="C4380" s="161"/>
    </row>
    <row r="4381" spans="1:3" x14ac:dyDescent="0.25">
      <c r="A4381" s="385"/>
      <c r="B4381" s="161"/>
      <c r="C4381" s="161"/>
    </row>
    <row r="4382" spans="1:3" x14ac:dyDescent="0.25">
      <c r="A4382" s="385"/>
      <c r="B4382" s="161"/>
      <c r="C4382" s="161"/>
    </row>
    <row r="4383" spans="1:3" x14ac:dyDescent="0.25">
      <c r="A4383" s="385"/>
      <c r="B4383" s="161"/>
      <c r="C4383" s="161"/>
    </row>
    <row r="4384" spans="1:3" x14ac:dyDescent="0.25">
      <c r="A4384" s="385"/>
      <c r="B4384" s="161"/>
      <c r="C4384" s="161"/>
    </row>
    <row r="4385" spans="1:3" x14ac:dyDescent="0.25">
      <c r="A4385" s="385"/>
      <c r="B4385" s="161"/>
      <c r="C4385" s="161"/>
    </row>
    <row r="4386" spans="1:3" x14ac:dyDescent="0.25">
      <c r="A4386" s="385"/>
      <c r="B4386" s="161"/>
      <c r="C4386" s="161"/>
    </row>
    <row r="4387" spans="1:3" x14ac:dyDescent="0.25">
      <c r="A4387" s="385"/>
      <c r="B4387" s="161"/>
      <c r="C4387" s="161"/>
    </row>
    <row r="4388" spans="1:3" x14ac:dyDescent="0.25">
      <c r="A4388" s="385"/>
      <c r="B4388" s="161"/>
      <c r="C4388" s="161"/>
    </row>
    <row r="4389" spans="1:3" x14ac:dyDescent="0.25">
      <c r="A4389" s="385"/>
      <c r="B4389" s="161"/>
      <c r="C4389" s="161"/>
    </row>
    <row r="4390" spans="1:3" x14ac:dyDescent="0.25">
      <c r="A4390" s="385"/>
      <c r="B4390" s="161"/>
      <c r="C4390" s="161"/>
    </row>
    <row r="4391" spans="1:3" x14ac:dyDescent="0.25">
      <c r="A4391" s="385"/>
      <c r="B4391" s="161"/>
      <c r="C4391" s="161"/>
    </row>
    <row r="4392" spans="1:3" x14ac:dyDescent="0.25">
      <c r="A4392" s="385"/>
      <c r="B4392" s="161"/>
      <c r="C4392" s="161"/>
    </row>
    <row r="4393" spans="1:3" x14ac:dyDescent="0.25">
      <c r="A4393" s="385"/>
      <c r="B4393" s="161"/>
      <c r="C4393" s="161"/>
    </row>
    <row r="4394" spans="1:3" x14ac:dyDescent="0.25">
      <c r="A4394" s="385"/>
      <c r="B4394" s="161"/>
      <c r="C4394" s="161"/>
    </row>
    <row r="4395" spans="1:3" x14ac:dyDescent="0.25">
      <c r="A4395" s="385"/>
      <c r="B4395" s="161"/>
      <c r="C4395" s="161"/>
    </row>
    <row r="4396" spans="1:3" x14ac:dyDescent="0.25">
      <c r="A4396" s="385"/>
      <c r="B4396" s="161"/>
      <c r="C4396" s="161"/>
    </row>
    <row r="4397" spans="1:3" x14ac:dyDescent="0.25">
      <c r="A4397" s="385"/>
      <c r="B4397" s="161"/>
      <c r="C4397" s="161"/>
    </row>
    <row r="4398" spans="1:3" x14ac:dyDescent="0.25">
      <c r="A4398" s="385"/>
      <c r="B4398" s="161"/>
      <c r="C4398" s="161"/>
    </row>
    <row r="4399" spans="1:3" x14ac:dyDescent="0.25">
      <c r="A4399" s="385"/>
      <c r="B4399" s="161"/>
      <c r="C4399" s="161"/>
    </row>
    <row r="4400" spans="1:3" x14ac:dyDescent="0.25">
      <c r="A4400" s="385"/>
      <c r="B4400" s="161"/>
      <c r="C4400" s="161"/>
    </row>
    <row r="4401" spans="1:3" x14ac:dyDescent="0.25">
      <c r="A4401" s="385"/>
      <c r="B4401" s="161"/>
      <c r="C4401" s="161"/>
    </row>
    <row r="4402" spans="1:3" x14ac:dyDescent="0.25">
      <c r="A4402" s="385"/>
      <c r="B4402" s="161"/>
      <c r="C4402" s="161"/>
    </row>
    <row r="4403" spans="1:3" x14ac:dyDescent="0.25">
      <c r="A4403" s="385"/>
      <c r="B4403" s="161"/>
      <c r="C4403" s="161"/>
    </row>
    <row r="4404" spans="1:3" x14ac:dyDescent="0.25">
      <c r="A4404" s="385"/>
      <c r="B4404" s="161"/>
      <c r="C4404" s="161"/>
    </row>
    <row r="4405" spans="1:3" x14ac:dyDescent="0.25">
      <c r="A4405" s="385"/>
      <c r="B4405" s="161"/>
      <c r="C4405" s="161"/>
    </row>
    <row r="4406" spans="1:3" x14ac:dyDescent="0.25">
      <c r="A4406" s="385"/>
      <c r="B4406" s="161"/>
      <c r="C4406" s="161"/>
    </row>
    <row r="4407" spans="1:3" x14ac:dyDescent="0.25">
      <c r="A4407" s="385"/>
      <c r="B4407" s="161"/>
      <c r="C4407" s="161"/>
    </row>
    <row r="4408" spans="1:3" x14ac:dyDescent="0.25">
      <c r="A4408" s="385"/>
      <c r="B4408" s="161"/>
      <c r="C4408" s="161"/>
    </row>
    <row r="4409" spans="1:3" x14ac:dyDescent="0.25">
      <c r="A4409" s="385"/>
      <c r="B4409" s="161"/>
      <c r="C4409" s="161"/>
    </row>
    <row r="4410" spans="1:3" x14ac:dyDescent="0.25">
      <c r="A4410" s="385"/>
      <c r="B4410" s="161"/>
      <c r="C4410" s="161"/>
    </row>
    <row r="4411" spans="1:3" x14ac:dyDescent="0.25">
      <c r="A4411" s="385"/>
      <c r="B4411" s="161"/>
      <c r="C4411" s="161"/>
    </row>
    <row r="4412" spans="1:3" x14ac:dyDescent="0.25">
      <c r="A4412" s="385"/>
      <c r="B4412" s="161"/>
      <c r="C4412" s="161"/>
    </row>
    <row r="4413" spans="1:3" x14ac:dyDescent="0.25">
      <c r="A4413" s="385"/>
      <c r="B4413" s="161"/>
      <c r="C4413" s="161"/>
    </row>
    <row r="4414" spans="1:3" x14ac:dyDescent="0.25">
      <c r="A4414" s="385"/>
      <c r="B4414" s="161"/>
      <c r="C4414" s="161"/>
    </row>
    <row r="4415" spans="1:3" x14ac:dyDescent="0.25">
      <c r="A4415" s="385"/>
      <c r="B4415" s="161"/>
      <c r="C4415" s="161"/>
    </row>
    <row r="4416" spans="1:3" x14ac:dyDescent="0.25">
      <c r="A4416" s="385"/>
      <c r="B4416" s="161"/>
      <c r="C4416" s="161"/>
    </row>
    <row r="4417" spans="1:3" x14ac:dyDescent="0.25">
      <c r="A4417" s="385"/>
      <c r="B4417" s="161"/>
      <c r="C4417" s="161"/>
    </row>
    <row r="4418" spans="1:3" x14ac:dyDescent="0.25">
      <c r="A4418" s="385"/>
      <c r="B4418" s="161"/>
      <c r="C4418" s="161"/>
    </row>
    <row r="4419" spans="1:3" x14ac:dyDescent="0.25">
      <c r="A4419" s="385"/>
      <c r="B4419" s="161"/>
      <c r="C4419" s="161"/>
    </row>
    <row r="4420" spans="1:3" x14ac:dyDescent="0.25">
      <c r="A4420" s="385"/>
      <c r="B4420" s="161"/>
      <c r="C4420" s="161"/>
    </row>
    <row r="4421" spans="1:3" x14ac:dyDescent="0.25">
      <c r="A4421" s="385"/>
      <c r="B4421" s="161"/>
      <c r="C4421" s="161"/>
    </row>
    <row r="4422" spans="1:3" x14ac:dyDescent="0.25">
      <c r="A4422" s="385"/>
      <c r="B4422" s="161"/>
      <c r="C4422" s="161"/>
    </row>
    <row r="4423" spans="1:3" x14ac:dyDescent="0.25">
      <c r="A4423" s="385"/>
      <c r="B4423" s="161"/>
      <c r="C4423" s="161"/>
    </row>
    <row r="4424" spans="1:3" x14ac:dyDescent="0.25">
      <c r="A4424" s="385"/>
      <c r="B4424" s="161"/>
      <c r="C4424" s="161"/>
    </row>
    <row r="4425" spans="1:3" x14ac:dyDescent="0.25">
      <c r="A4425" s="385"/>
      <c r="B4425" s="161"/>
      <c r="C4425" s="161"/>
    </row>
    <row r="4426" spans="1:3" x14ac:dyDescent="0.25">
      <c r="A4426" s="385"/>
      <c r="B4426" s="161"/>
      <c r="C4426" s="161"/>
    </row>
    <row r="4427" spans="1:3" x14ac:dyDescent="0.25">
      <c r="A4427" s="385"/>
      <c r="B4427" s="161"/>
      <c r="C4427" s="161"/>
    </row>
    <row r="4428" spans="1:3" x14ac:dyDescent="0.25">
      <c r="A4428" s="385"/>
      <c r="B4428" s="161"/>
      <c r="C4428" s="161"/>
    </row>
    <row r="4429" spans="1:3" x14ac:dyDescent="0.25">
      <c r="A4429" s="385"/>
      <c r="B4429" s="161"/>
      <c r="C4429" s="161"/>
    </row>
    <row r="4430" spans="1:3" x14ac:dyDescent="0.25">
      <c r="A4430" s="385"/>
      <c r="B4430" s="161"/>
      <c r="C4430" s="161"/>
    </row>
    <row r="4431" spans="1:3" x14ac:dyDescent="0.25">
      <c r="A4431" s="385"/>
      <c r="B4431" s="161"/>
      <c r="C4431" s="161"/>
    </row>
    <row r="4432" spans="1:3" x14ac:dyDescent="0.25">
      <c r="A4432" s="385"/>
      <c r="B4432" s="161"/>
      <c r="C4432" s="161"/>
    </row>
    <row r="4433" spans="1:3" x14ac:dyDescent="0.25">
      <c r="A4433" s="385"/>
      <c r="B4433" s="161"/>
      <c r="C4433" s="161"/>
    </row>
    <row r="4434" spans="1:3" x14ac:dyDescent="0.25">
      <c r="A4434" s="385"/>
      <c r="B4434" s="161"/>
      <c r="C4434" s="161"/>
    </row>
    <row r="4435" spans="1:3" x14ac:dyDescent="0.25">
      <c r="A4435" s="385"/>
      <c r="B4435" s="161"/>
      <c r="C4435" s="161"/>
    </row>
    <row r="4436" spans="1:3" x14ac:dyDescent="0.25">
      <c r="A4436" s="385"/>
      <c r="B4436" s="161"/>
      <c r="C4436" s="161"/>
    </row>
    <row r="4437" spans="1:3" x14ac:dyDescent="0.25">
      <c r="A4437" s="385"/>
      <c r="B4437" s="161"/>
      <c r="C4437" s="161"/>
    </row>
    <row r="4438" spans="1:3" x14ac:dyDescent="0.25">
      <c r="A4438" s="385"/>
      <c r="B4438" s="161"/>
      <c r="C4438" s="161"/>
    </row>
    <row r="4439" spans="1:3" x14ac:dyDescent="0.25">
      <c r="A4439" s="385"/>
      <c r="B4439" s="161"/>
      <c r="C4439" s="161"/>
    </row>
    <row r="4440" spans="1:3" x14ac:dyDescent="0.25">
      <c r="A4440" s="385"/>
      <c r="B4440" s="161"/>
      <c r="C4440" s="161"/>
    </row>
    <row r="4441" spans="1:3" x14ac:dyDescent="0.25">
      <c r="A4441" s="385"/>
      <c r="B4441" s="161"/>
      <c r="C4441" s="161"/>
    </row>
    <row r="4442" spans="1:3" x14ac:dyDescent="0.25">
      <c r="A4442" s="385"/>
      <c r="B4442" s="161"/>
      <c r="C4442" s="161"/>
    </row>
    <row r="4443" spans="1:3" x14ac:dyDescent="0.25">
      <c r="A4443" s="385"/>
      <c r="B4443" s="161"/>
      <c r="C4443" s="161"/>
    </row>
    <row r="4444" spans="1:3" x14ac:dyDescent="0.25">
      <c r="A4444" s="385"/>
      <c r="B4444" s="161"/>
      <c r="C4444" s="161"/>
    </row>
    <row r="4445" spans="1:3" x14ac:dyDescent="0.25">
      <c r="A4445" s="385"/>
      <c r="B4445" s="161"/>
      <c r="C4445" s="161"/>
    </row>
    <row r="4446" spans="1:3" x14ac:dyDescent="0.25">
      <c r="A4446" s="385"/>
      <c r="B4446" s="161"/>
      <c r="C4446" s="161"/>
    </row>
    <row r="4447" spans="1:3" x14ac:dyDescent="0.25">
      <c r="A4447" s="385"/>
      <c r="B4447" s="161"/>
      <c r="C4447" s="161"/>
    </row>
    <row r="4448" spans="1:3" x14ac:dyDescent="0.25">
      <c r="A4448" s="385"/>
      <c r="B4448" s="161"/>
      <c r="C4448" s="161"/>
    </row>
    <row r="4449" spans="1:3" x14ac:dyDescent="0.25">
      <c r="A4449" s="385"/>
      <c r="B4449" s="161"/>
      <c r="C4449" s="161"/>
    </row>
    <row r="4450" spans="1:3" x14ac:dyDescent="0.25">
      <c r="A4450" s="385"/>
      <c r="B4450" s="161"/>
      <c r="C4450" s="161"/>
    </row>
    <row r="4451" spans="1:3" x14ac:dyDescent="0.25">
      <c r="A4451" s="385"/>
      <c r="B4451" s="161"/>
      <c r="C4451" s="161"/>
    </row>
    <row r="4452" spans="1:3" x14ac:dyDescent="0.25">
      <c r="A4452" s="385"/>
      <c r="B4452" s="161"/>
      <c r="C4452" s="161"/>
    </row>
    <row r="4453" spans="1:3" x14ac:dyDescent="0.25">
      <c r="A4453" s="385"/>
      <c r="B4453" s="161"/>
      <c r="C4453" s="161"/>
    </row>
    <row r="4454" spans="1:3" x14ac:dyDescent="0.25">
      <c r="A4454" s="385"/>
      <c r="B4454" s="161"/>
      <c r="C4454" s="161"/>
    </row>
    <row r="4455" spans="1:3" x14ac:dyDescent="0.25">
      <c r="A4455" s="385"/>
      <c r="B4455" s="161"/>
      <c r="C4455" s="161"/>
    </row>
    <row r="4456" spans="1:3" x14ac:dyDescent="0.25">
      <c r="A4456" s="385"/>
      <c r="B4456" s="161"/>
      <c r="C4456" s="161"/>
    </row>
    <row r="4457" spans="1:3" x14ac:dyDescent="0.25">
      <c r="A4457" s="385"/>
      <c r="B4457" s="161"/>
      <c r="C4457" s="161"/>
    </row>
    <row r="4458" spans="1:3" x14ac:dyDescent="0.25">
      <c r="A4458" s="385"/>
      <c r="B4458" s="161"/>
      <c r="C4458" s="161"/>
    </row>
    <row r="4459" spans="1:3" x14ac:dyDescent="0.25">
      <c r="A4459" s="385"/>
      <c r="B4459" s="161"/>
      <c r="C4459" s="161"/>
    </row>
    <row r="4460" spans="1:3" x14ac:dyDescent="0.25">
      <c r="A4460" s="385"/>
      <c r="B4460" s="161"/>
      <c r="C4460" s="161"/>
    </row>
    <row r="4461" spans="1:3" x14ac:dyDescent="0.25">
      <c r="A4461" s="385"/>
      <c r="B4461" s="161"/>
      <c r="C4461" s="161"/>
    </row>
    <row r="4462" spans="1:3" x14ac:dyDescent="0.25">
      <c r="A4462" s="385"/>
      <c r="B4462" s="161"/>
      <c r="C4462" s="161"/>
    </row>
    <row r="4463" spans="1:3" x14ac:dyDescent="0.25">
      <c r="A4463" s="385"/>
      <c r="B4463" s="161"/>
      <c r="C4463" s="161"/>
    </row>
    <row r="4464" spans="1:3" x14ac:dyDescent="0.25">
      <c r="A4464" s="385"/>
      <c r="B4464" s="161"/>
      <c r="C4464" s="161"/>
    </row>
    <row r="4465" spans="1:3" x14ac:dyDescent="0.25">
      <c r="A4465" s="385"/>
      <c r="B4465" s="161"/>
      <c r="C4465" s="161"/>
    </row>
    <row r="4466" spans="1:3" x14ac:dyDescent="0.25">
      <c r="A4466" s="385"/>
      <c r="B4466" s="161"/>
      <c r="C4466" s="161"/>
    </row>
    <row r="4467" spans="1:3" x14ac:dyDescent="0.25">
      <c r="A4467" s="385"/>
      <c r="B4467" s="161"/>
      <c r="C4467" s="161"/>
    </row>
    <row r="4468" spans="1:3" x14ac:dyDescent="0.25">
      <c r="A4468" s="385"/>
      <c r="B4468" s="161"/>
      <c r="C4468" s="161"/>
    </row>
    <row r="4469" spans="1:3" x14ac:dyDescent="0.25">
      <c r="A4469" s="385"/>
      <c r="B4469" s="161"/>
      <c r="C4469" s="161"/>
    </row>
    <row r="4470" spans="1:3" x14ac:dyDescent="0.25">
      <c r="A4470" s="385"/>
      <c r="B4470" s="161"/>
      <c r="C4470" s="161"/>
    </row>
    <row r="4471" spans="1:3" x14ac:dyDescent="0.25">
      <c r="A4471" s="385"/>
      <c r="B4471" s="161"/>
      <c r="C4471" s="161"/>
    </row>
    <row r="4472" spans="1:3" x14ac:dyDescent="0.25">
      <c r="A4472" s="385"/>
      <c r="B4472" s="161"/>
      <c r="C4472" s="161"/>
    </row>
    <row r="4473" spans="1:3" x14ac:dyDescent="0.25">
      <c r="A4473" s="385"/>
      <c r="B4473" s="161"/>
      <c r="C4473" s="161"/>
    </row>
    <row r="4474" spans="1:3" x14ac:dyDescent="0.25">
      <c r="A4474" s="385"/>
      <c r="B4474" s="161"/>
      <c r="C4474" s="161"/>
    </row>
    <row r="4475" spans="1:3" x14ac:dyDescent="0.25">
      <c r="A4475" s="385"/>
      <c r="B4475" s="161"/>
      <c r="C4475" s="161"/>
    </row>
    <row r="4476" spans="1:3" x14ac:dyDescent="0.25">
      <c r="A4476" s="385"/>
      <c r="B4476" s="161"/>
      <c r="C4476" s="161"/>
    </row>
    <row r="4477" spans="1:3" x14ac:dyDescent="0.25">
      <c r="A4477" s="385"/>
      <c r="B4477" s="161"/>
      <c r="C4477" s="161"/>
    </row>
    <row r="4478" spans="1:3" x14ac:dyDescent="0.25">
      <c r="A4478" s="385"/>
      <c r="B4478" s="161"/>
      <c r="C4478" s="161"/>
    </row>
    <row r="4479" spans="1:3" x14ac:dyDescent="0.25">
      <c r="A4479" s="385"/>
      <c r="B4479" s="161"/>
      <c r="C4479" s="161"/>
    </row>
    <row r="4480" spans="1:3" x14ac:dyDescent="0.25">
      <c r="A4480" s="385"/>
      <c r="B4480" s="161"/>
      <c r="C4480" s="161"/>
    </row>
    <row r="4481" spans="1:3" x14ac:dyDescent="0.25">
      <c r="A4481" s="385"/>
      <c r="B4481" s="161"/>
      <c r="C4481" s="161"/>
    </row>
    <row r="4482" spans="1:3" x14ac:dyDescent="0.25">
      <c r="A4482" s="385"/>
      <c r="B4482" s="161"/>
      <c r="C4482" s="161"/>
    </row>
    <row r="4483" spans="1:3" x14ac:dyDescent="0.25">
      <c r="A4483" s="385"/>
      <c r="B4483" s="161"/>
      <c r="C4483" s="161"/>
    </row>
    <row r="4484" spans="1:3" x14ac:dyDescent="0.25">
      <c r="A4484" s="385"/>
      <c r="B4484" s="161"/>
      <c r="C4484" s="161"/>
    </row>
    <row r="4485" spans="1:3" x14ac:dyDescent="0.25">
      <c r="A4485" s="385"/>
      <c r="B4485" s="161"/>
      <c r="C4485" s="161"/>
    </row>
    <row r="4486" spans="1:3" x14ac:dyDescent="0.25">
      <c r="A4486" s="385"/>
      <c r="B4486" s="161"/>
      <c r="C4486" s="161"/>
    </row>
    <row r="4487" spans="1:3" x14ac:dyDescent="0.25">
      <c r="A4487" s="385"/>
      <c r="B4487" s="161"/>
      <c r="C4487" s="161"/>
    </row>
    <row r="4488" spans="1:3" x14ac:dyDescent="0.25">
      <c r="A4488" s="385"/>
      <c r="B4488" s="161"/>
      <c r="C4488" s="161"/>
    </row>
    <row r="4489" spans="1:3" x14ac:dyDescent="0.25">
      <c r="A4489" s="385"/>
      <c r="B4489" s="161"/>
      <c r="C4489" s="161"/>
    </row>
    <row r="4490" spans="1:3" x14ac:dyDescent="0.25">
      <c r="A4490" s="385"/>
      <c r="B4490" s="161"/>
      <c r="C4490" s="161"/>
    </row>
    <row r="4491" spans="1:3" x14ac:dyDescent="0.25">
      <c r="A4491" s="385"/>
      <c r="B4491" s="161"/>
      <c r="C4491" s="161"/>
    </row>
    <row r="4492" spans="1:3" x14ac:dyDescent="0.25">
      <c r="A4492" s="385"/>
      <c r="B4492" s="161"/>
      <c r="C4492" s="161"/>
    </row>
    <row r="4493" spans="1:3" x14ac:dyDescent="0.25">
      <c r="A4493" s="385"/>
      <c r="B4493" s="161"/>
      <c r="C4493" s="161"/>
    </row>
    <row r="4494" spans="1:3" x14ac:dyDescent="0.25">
      <c r="A4494" s="385"/>
      <c r="B4494" s="161"/>
      <c r="C4494" s="161"/>
    </row>
    <row r="4495" spans="1:3" x14ac:dyDescent="0.25">
      <c r="A4495" s="385"/>
      <c r="B4495" s="161"/>
      <c r="C4495" s="161"/>
    </row>
    <row r="4496" spans="1:3" x14ac:dyDescent="0.25">
      <c r="A4496" s="385"/>
      <c r="B4496" s="161"/>
      <c r="C4496" s="161"/>
    </row>
    <row r="4497" spans="1:3" x14ac:dyDescent="0.25">
      <c r="A4497" s="385"/>
      <c r="B4497" s="161"/>
      <c r="C4497" s="161"/>
    </row>
    <row r="4498" spans="1:3" x14ac:dyDescent="0.25">
      <c r="A4498" s="385"/>
      <c r="B4498" s="161"/>
      <c r="C4498" s="161"/>
    </row>
    <row r="4499" spans="1:3" x14ac:dyDescent="0.25">
      <c r="A4499" s="385"/>
      <c r="B4499" s="161"/>
      <c r="C4499" s="161"/>
    </row>
    <row r="4500" spans="1:3" x14ac:dyDescent="0.25">
      <c r="A4500" s="385"/>
      <c r="B4500" s="161"/>
      <c r="C4500" s="161"/>
    </row>
    <row r="4501" spans="1:3" x14ac:dyDescent="0.25">
      <c r="A4501" s="385"/>
      <c r="B4501" s="161"/>
      <c r="C4501" s="161"/>
    </row>
    <row r="4502" spans="1:3" x14ac:dyDescent="0.25">
      <c r="A4502" s="385"/>
      <c r="B4502" s="161"/>
      <c r="C4502" s="161"/>
    </row>
    <row r="4503" spans="1:3" x14ac:dyDescent="0.25">
      <c r="A4503" s="385"/>
      <c r="B4503" s="161"/>
      <c r="C4503" s="161"/>
    </row>
    <row r="4504" spans="1:3" x14ac:dyDescent="0.25">
      <c r="A4504" s="385"/>
      <c r="B4504" s="161"/>
      <c r="C4504" s="161"/>
    </row>
    <row r="4505" spans="1:3" x14ac:dyDescent="0.25">
      <c r="A4505" s="385"/>
      <c r="B4505" s="161"/>
      <c r="C4505" s="161"/>
    </row>
    <row r="4506" spans="1:3" x14ac:dyDescent="0.25">
      <c r="A4506" s="385"/>
      <c r="B4506" s="161"/>
      <c r="C4506" s="161"/>
    </row>
    <row r="4507" spans="1:3" x14ac:dyDescent="0.25">
      <c r="A4507" s="385"/>
      <c r="B4507" s="161"/>
      <c r="C4507" s="161"/>
    </row>
    <row r="4508" spans="1:3" x14ac:dyDescent="0.25">
      <c r="A4508" s="385"/>
      <c r="B4508" s="161"/>
      <c r="C4508" s="161"/>
    </row>
    <row r="4509" spans="1:3" x14ac:dyDescent="0.25">
      <c r="A4509" s="385"/>
      <c r="B4509" s="161"/>
      <c r="C4509" s="161"/>
    </row>
    <row r="4510" spans="1:3" x14ac:dyDescent="0.25">
      <c r="A4510" s="385"/>
      <c r="B4510" s="161"/>
      <c r="C4510" s="161"/>
    </row>
    <row r="4511" spans="1:3" x14ac:dyDescent="0.25">
      <c r="A4511" s="385"/>
      <c r="B4511" s="161"/>
      <c r="C4511" s="161"/>
    </row>
    <row r="4512" spans="1:3" x14ac:dyDescent="0.25">
      <c r="A4512" s="385"/>
      <c r="B4512" s="161"/>
      <c r="C4512" s="161"/>
    </row>
    <row r="4513" spans="1:3" x14ac:dyDescent="0.25">
      <c r="A4513" s="385"/>
      <c r="B4513" s="161"/>
      <c r="C4513" s="161"/>
    </row>
    <row r="4514" spans="1:3" x14ac:dyDescent="0.25">
      <c r="A4514" s="385"/>
      <c r="B4514" s="161"/>
      <c r="C4514" s="161"/>
    </row>
    <row r="4515" spans="1:3" x14ac:dyDescent="0.25">
      <c r="A4515" s="385"/>
      <c r="B4515" s="161"/>
      <c r="C4515" s="161"/>
    </row>
    <row r="4516" spans="1:3" x14ac:dyDescent="0.25">
      <c r="A4516" s="385"/>
      <c r="B4516" s="161"/>
      <c r="C4516" s="161"/>
    </row>
    <row r="4517" spans="1:3" x14ac:dyDescent="0.25">
      <c r="A4517" s="385"/>
      <c r="B4517" s="161"/>
      <c r="C4517" s="161"/>
    </row>
    <row r="4518" spans="1:3" x14ac:dyDescent="0.25">
      <c r="A4518" s="385"/>
      <c r="B4518" s="161"/>
      <c r="C4518" s="161"/>
    </row>
    <row r="4519" spans="1:3" x14ac:dyDescent="0.25">
      <c r="A4519" s="385"/>
      <c r="B4519" s="161"/>
      <c r="C4519" s="161"/>
    </row>
    <row r="4520" spans="1:3" x14ac:dyDescent="0.25">
      <c r="A4520" s="385"/>
      <c r="B4520" s="161"/>
      <c r="C4520" s="161"/>
    </row>
    <row r="4521" spans="1:3" x14ac:dyDescent="0.25">
      <c r="A4521" s="385"/>
      <c r="B4521" s="161"/>
      <c r="C4521" s="161"/>
    </row>
    <row r="4522" spans="1:3" x14ac:dyDescent="0.25">
      <c r="A4522" s="385"/>
      <c r="B4522" s="161"/>
      <c r="C4522" s="161"/>
    </row>
    <row r="4523" spans="1:3" x14ac:dyDescent="0.25">
      <c r="A4523" s="385"/>
      <c r="B4523" s="161"/>
      <c r="C4523" s="161"/>
    </row>
    <row r="4524" spans="1:3" x14ac:dyDescent="0.25">
      <c r="A4524" s="385"/>
      <c r="B4524" s="161"/>
      <c r="C4524" s="161"/>
    </row>
    <row r="4525" spans="1:3" x14ac:dyDescent="0.25">
      <c r="A4525" s="385"/>
      <c r="B4525" s="161"/>
      <c r="C4525" s="161"/>
    </row>
    <row r="4526" spans="1:3" x14ac:dyDescent="0.25">
      <c r="A4526" s="385"/>
      <c r="B4526" s="161"/>
      <c r="C4526" s="161"/>
    </row>
    <row r="4527" spans="1:3" x14ac:dyDescent="0.25">
      <c r="A4527" s="385"/>
      <c r="B4527" s="161"/>
      <c r="C4527" s="161"/>
    </row>
    <row r="4528" spans="1:3" x14ac:dyDescent="0.25">
      <c r="A4528" s="385"/>
      <c r="B4528" s="161"/>
      <c r="C4528" s="161"/>
    </row>
    <row r="4529" spans="1:3" x14ac:dyDescent="0.25">
      <c r="A4529" s="385"/>
      <c r="B4529" s="161"/>
      <c r="C4529" s="161"/>
    </row>
    <row r="4530" spans="1:3" x14ac:dyDescent="0.25">
      <c r="A4530" s="385"/>
      <c r="B4530" s="161"/>
      <c r="C4530" s="161"/>
    </row>
    <row r="4531" spans="1:3" x14ac:dyDescent="0.25">
      <c r="A4531" s="385"/>
      <c r="B4531" s="161"/>
      <c r="C4531" s="161"/>
    </row>
    <row r="4532" spans="1:3" x14ac:dyDescent="0.25">
      <c r="A4532" s="385"/>
      <c r="B4532" s="161"/>
      <c r="C4532" s="161"/>
    </row>
    <row r="4533" spans="1:3" x14ac:dyDescent="0.25">
      <c r="A4533" s="385"/>
      <c r="B4533" s="161"/>
      <c r="C4533" s="161"/>
    </row>
    <row r="4534" spans="1:3" x14ac:dyDescent="0.25">
      <c r="A4534" s="385"/>
      <c r="B4534" s="161"/>
      <c r="C4534" s="161"/>
    </row>
    <row r="4535" spans="1:3" x14ac:dyDescent="0.25">
      <c r="A4535" s="385"/>
      <c r="B4535" s="161"/>
      <c r="C4535" s="161"/>
    </row>
    <row r="4536" spans="1:3" x14ac:dyDescent="0.25">
      <c r="A4536" s="385"/>
      <c r="B4536" s="161"/>
      <c r="C4536" s="161"/>
    </row>
    <row r="4537" spans="1:3" x14ac:dyDescent="0.25">
      <c r="A4537" s="385"/>
      <c r="B4537" s="161"/>
      <c r="C4537" s="161"/>
    </row>
    <row r="4538" spans="1:3" x14ac:dyDescent="0.25">
      <c r="A4538" s="385"/>
      <c r="B4538" s="161"/>
      <c r="C4538" s="161"/>
    </row>
    <row r="4539" spans="1:3" x14ac:dyDescent="0.25">
      <c r="A4539" s="385"/>
      <c r="B4539" s="161"/>
      <c r="C4539" s="161"/>
    </row>
    <row r="4540" spans="1:3" x14ac:dyDescent="0.25">
      <c r="A4540" s="385"/>
      <c r="B4540" s="161"/>
      <c r="C4540" s="161"/>
    </row>
    <row r="4541" spans="1:3" x14ac:dyDescent="0.25">
      <c r="A4541" s="385"/>
      <c r="B4541" s="161"/>
      <c r="C4541" s="161"/>
    </row>
    <row r="4542" spans="1:3" x14ac:dyDescent="0.25">
      <c r="A4542" s="385"/>
      <c r="B4542" s="161"/>
      <c r="C4542" s="161"/>
    </row>
    <row r="4543" spans="1:3" x14ac:dyDescent="0.25">
      <c r="A4543" s="385"/>
      <c r="B4543" s="161"/>
      <c r="C4543" s="161"/>
    </row>
    <row r="4544" spans="1:3" x14ac:dyDescent="0.25">
      <c r="A4544" s="385"/>
      <c r="B4544" s="161"/>
      <c r="C4544" s="161"/>
    </row>
    <row r="4545" spans="1:3" x14ac:dyDescent="0.25">
      <c r="A4545" s="385"/>
      <c r="B4545" s="161"/>
      <c r="C4545" s="161"/>
    </row>
    <row r="4546" spans="1:3" x14ac:dyDescent="0.25">
      <c r="A4546" s="385"/>
      <c r="B4546" s="161"/>
      <c r="C4546" s="161"/>
    </row>
    <row r="4547" spans="1:3" x14ac:dyDescent="0.25">
      <c r="A4547" s="385"/>
      <c r="B4547" s="161"/>
      <c r="C4547" s="161"/>
    </row>
    <row r="4548" spans="1:3" x14ac:dyDescent="0.25">
      <c r="A4548" s="385"/>
      <c r="B4548" s="161"/>
      <c r="C4548" s="161"/>
    </row>
    <row r="4549" spans="1:3" x14ac:dyDescent="0.25">
      <c r="A4549" s="385"/>
      <c r="B4549" s="161"/>
      <c r="C4549" s="161"/>
    </row>
    <row r="4550" spans="1:3" x14ac:dyDescent="0.25">
      <c r="A4550" s="385"/>
      <c r="B4550" s="161"/>
      <c r="C4550" s="161"/>
    </row>
    <row r="4551" spans="1:3" x14ac:dyDescent="0.25">
      <c r="A4551" s="385"/>
      <c r="B4551" s="161"/>
      <c r="C4551" s="161"/>
    </row>
    <row r="4552" spans="1:3" x14ac:dyDescent="0.25">
      <c r="A4552" s="385"/>
      <c r="B4552" s="161"/>
      <c r="C4552" s="161"/>
    </row>
    <row r="4553" spans="1:3" x14ac:dyDescent="0.25">
      <c r="A4553" s="385"/>
      <c r="B4553" s="161"/>
      <c r="C4553" s="161"/>
    </row>
    <row r="4554" spans="1:3" x14ac:dyDescent="0.25">
      <c r="A4554" s="385"/>
      <c r="B4554" s="161"/>
      <c r="C4554" s="161"/>
    </row>
    <row r="4555" spans="1:3" x14ac:dyDescent="0.25">
      <c r="A4555" s="385"/>
      <c r="B4555" s="161"/>
      <c r="C4555" s="161"/>
    </row>
    <row r="4556" spans="1:3" x14ac:dyDescent="0.25">
      <c r="A4556" s="385"/>
      <c r="B4556" s="161"/>
      <c r="C4556" s="161"/>
    </row>
    <row r="4557" spans="1:3" x14ac:dyDescent="0.25">
      <c r="A4557" s="385"/>
      <c r="B4557" s="161"/>
      <c r="C4557" s="161"/>
    </row>
    <row r="4558" spans="1:3" x14ac:dyDescent="0.25">
      <c r="A4558" s="385"/>
      <c r="B4558" s="161"/>
      <c r="C4558" s="161"/>
    </row>
    <row r="4559" spans="1:3" x14ac:dyDescent="0.25">
      <c r="A4559" s="385"/>
      <c r="B4559" s="161"/>
      <c r="C4559" s="161"/>
    </row>
    <row r="4560" spans="1:3" x14ac:dyDescent="0.25">
      <c r="A4560" s="385"/>
      <c r="B4560" s="161"/>
      <c r="C4560" s="161"/>
    </row>
    <row r="4561" spans="1:3" x14ac:dyDescent="0.25">
      <c r="A4561" s="385"/>
      <c r="B4561" s="161"/>
      <c r="C4561" s="161"/>
    </row>
    <row r="4562" spans="1:3" x14ac:dyDescent="0.25">
      <c r="A4562" s="385"/>
      <c r="B4562" s="161"/>
      <c r="C4562" s="161"/>
    </row>
    <row r="4563" spans="1:3" x14ac:dyDescent="0.25">
      <c r="A4563" s="385"/>
      <c r="B4563" s="161"/>
      <c r="C4563" s="161"/>
    </row>
    <row r="4564" spans="1:3" x14ac:dyDescent="0.25">
      <c r="A4564" s="385"/>
      <c r="B4564" s="161"/>
      <c r="C4564" s="161"/>
    </row>
    <row r="4565" spans="1:3" x14ac:dyDescent="0.25">
      <c r="A4565" s="385"/>
      <c r="B4565" s="161"/>
      <c r="C4565" s="161"/>
    </row>
    <row r="4566" spans="1:3" x14ac:dyDescent="0.25">
      <c r="A4566" s="385"/>
      <c r="B4566" s="161"/>
      <c r="C4566" s="161"/>
    </row>
    <row r="4567" spans="1:3" x14ac:dyDescent="0.25">
      <c r="A4567" s="385"/>
      <c r="B4567" s="161"/>
      <c r="C4567" s="161"/>
    </row>
    <row r="4568" spans="1:3" x14ac:dyDescent="0.25">
      <c r="A4568" s="385"/>
      <c r="B4568" s="161"/>
      <c r="C4568" s="161"/>
    </row>
    <row r="4569" spans="1:3" x14ac:dyDescent="0.25">
      <c r="A4569" s="385"/>
      <c r="B4569" s="161"/>
      <c r="C4569" s="161"/>
    </row>
    <row r="4570" spans="1:3" x14ac:dyDescent="0.25">
      <c r="A4570" s="385"/>
      <c r="B4570" s="161"/>
      <c r="C4570" s="161"/>
    </row>
    <row r="4571" spans="1:3" x14ac:dyDescent="0.25">
      <c r="A4571" s="385"/>
      <c r="B4571" s="161"/>
      <c r="C4571" s="161"/>
    </row>
    <row r="4572" spans="1:3" x14ac:dyDescent="0.25">
      <c r="A4572" s="385"/>
      <c r="B4572" s="161"/>
      <c r="C4572" s="161"/>
    </row>
    <row r="4573" spans="1:3" x14ac:dyDescent="0.25">
      <c r="A4573" s="385"/>
      <c r="B4573" s="161"/>
      <c r="C4573" s="161"/>
    </row>
    <row r="4574" spans="1:3" x14ac:dyDescent="0.25">
      <c r="A4574" s="385"/>
      <c r="B4574" s="161"/>
      <c r="C4574" s="161"/>
    </row>
    <row r="4575" spans="1:3" x14ac:dyDescent="0.25">
      <c r="A4575" s="385"/>
      <c r="B4575" s="161"/>
      <c r="C4575" s="161"/>
    </row>
    <row r="4576" spans="1:3" x14ac:dyDescent="0.25">
      <c r="A4576" s="385"/>
      <c r="B4576" s="161"/>
      <c r="C4576" s="161"/>
    </row>
    <row r="4577" spans="1:3" x14ac:dyDescent="0.25">
      <c r="A4577" s="385"/>
      <c r="B4577" s="161"/>
      <c r="C4577" s="161"/>
    </row>
    <row r="4578" spans="1:3" x14ac:dyDescent="0.25">
      <c r="A4578" s="385"/>
      <c r="B4578" s="161"/>
      <c r="C4578" s="161"/>
    </row>
    <row r="4579" spans="1:3" x14ac:dyDescent="0.25">
      <c r="A4579" s="385"/>
      <c r="B4579" s="161"/>
      <c r="C4579" s="161"/>
    </row>
    <row r="4580" spans="1:3" x14ac:dyDescent="0.25">
      <c r="A4580" s="385"/>
      <c r="B4580" s="161"/>
      <c r="C4580" s="161"/>
    </row>
    <row r="4581" spans="1:3" x14ac:dyDescent="0.25">
      <c r="A4581" s="385"/>
      <c r="B4581" s="161"/>
      <c r="C4581" s="161"/>
    </row>
    <row r="4582" spans="1:3" x14ac:dyDescent="0.25">
      <c r="A4582" s="385"/>
      <c r="B4582" s="161"/>
      <c r="C4582" s="161"/>
    </row>
    <row r="4583" spans="1:3" x14ac:dyDescent="0.25">
      <c r="A4583" s="385"/>
      <c r="B4583" s="161"/>
      <c r="C4583" s="161"/>
    </row>
    <row r="4584" spans="1:3" x14ac:dyDescent="0.25">
      <c r="A4584" s="385"/>
      <c r="B4584" s="161"/>
      <c r="C4584" s="161"/>
    </row>
    <row r="4585" spans="1:3" x14ac:dyDescent="0.25">
      <c r="A4585" s="385"/>
      <c r="B4585" s="161"/>
      <c r="C4585" s="161"/>
    </row>
    <row r="4586" spans="1:3" x14ac:dyDescent="0.25">
      <c r="A4586" s="385"/>
      <c r="B4586" s="161"/>
      <c r="C4586" s="161"/>
    </row>
    <row r="4587" spans="1:3" x14ac:dyDescent="0.25">
      <c r="A4587" s="385"/>
      <c r="B4587" s="161"/>
      <c r="C4587" s="161"/>
    </row>
    <row r="4588" spans="1:3" x14ac:dyDescent="0.25">
      <c r="A4588" s="385"/>
      <c r="B4588" s="161"/>
      <c r="C4588" s="161"/>
    </row>
    <row r="4589" spans="1:3" x14ac:dyDescent="0.25">
      <c r="A4589" s="385"/>
      <c r="B4589" s="161"/>
      <c r="C4589" s="161"/>
    </row>
    <row r="4590" spans="1:3" x14ac:dyDescent="0.25">
      <c r="A4590" s="385"/>
      <c r="B4590" s="161"/>
      <c r="C4590" s="161"/>
    </row>
    <row r="4591" spans="1:3" x14ac:dyDescent="0.25">
      <c r="A4591" s="385"/>
      <c r="B4591" s="161"/>
      <c r="C4591" s="161"/>
    </row>
    <row r="4592" spans="1:3" x14ac:dyDescent="0.25">
      <c r="A4592" s="385"/>
      <c r="B4592" s="161"/>
      <c r="C4592" s="161"/>
    </row>
    <row r="4593" spans="1:3" x14ac:dyDescent="0.25">
      <c r="A4593" s="385"/>
      <c r="B4593" s="161"/>
      <c r="C4593" s="161"/>
    </row>
    <row r="4594" spans="1:3" x14ac:dyDescent="0.25">
      <c r="A4594" s="385"/>
      <c r="B4594" s="161"/>
      <c r="C4594" s="161"/>
    </row>
    <row r="4595" spans="1:3" x14ac:dyDescent="0.25">
      <c r="A4595" s="385"/>
      <c r="B4595" s="161"/>
      <c r="C4595" s="161"/>
    </row>
    <row r="4596" spans="1:3" x14ac:dyDescent="0.25">
      <c r="A4596" s="385"/>
      <c r="B4596" s="161"/>
      <c r="C4596" s="161"/>
    </row>
    <row r="4597" spans="1:3" x14ac:dyDescent="0.25">
      <c r="A4597" s="385"/>
      <c r="B4597" s="161"/>
      <c r="C4597" s="161"/>
    </row>
    <row r="4598" spans="1:3" x14ac:dyDescent="0.25">
      <c r="A4598" s="385"/>
      <c r="B4598" s="161"/>
      <c r="C4598" s="161"/>
    </row>
    <row r="4599" spans="1:3" x14ac:dyDescent="0.25">
      <c r="A4599" s="385"/>
      <c r="B4599" s="161"/>
      <c r="C4599" s="161"/>
    </row>
    <row r="4600" spans="1:3" x14ac:dyDescent="0.25">
      <c r="A4600" s="385"/>
      <c r="B4600" s="161"/>
      <c r="C4600" s="161"/>
    </row>
    <row r="4601" spans="1:3" x14ac:dyDescent="0.25">
      <c r="A4601" s="385"/>
      <c r="B4601" s="161"/>
      <c r="C4601" s="161"/>
    </row>
    <row r="4602" spans="1:3" x14ac:dyDescent="0.25">
      <c r="A4602" s="385"/>
      <c r="B4602" s="161"/>
      <c r="C4602" s="161"/>
    </row>
    <row r="4603" spans="1:3" x14ac:dyDescent="0.25">
      <c r="A4603" s="385"/>
      <c r="B4603" s="161"/>
      <c r="C4603" s="161"/>
    </row>
    <row r="4604" spans="1:3" x14ac:dyDescent="0.25">
      <c r="A4604" s="385"/>
      <c r="B4604" s="161"/>
      <c r="C4604" s="161"/>
    </row>
    <row r="4605" spans="1:3" x14ac:dyDescent="0.25">
      <c r="A4605" s="385"/>
      <c r="B4605" s="161"/>
      <c r="C4605" s="161"/>
    </row>
    <row r="4606" spans="1:3" x14ac:dyDescent="0.25">
      <c r="A4606" s="385"/>
      <c r="B4606" s="161"/>
      <c r="C4606" s="161"/>
    </row>
    <row r="4607" spans="1:3" x14ac:dyDescent="0.25">
      <c r="A4607" s="385"/>
      <c r="B4607" s="161"/>
      <c r="C4607" s="161"/>
    </row>
    <row r="4608" spans="1:3" x14ac:dyDescent="0.25">
      <c r="A4608" s="385"/>
      <c r="B4608" s="161"/>
      <c r="C4608" s="161"/>
    </row>
    <row r="4609" spans="1:3" x14ac:dyDescent="0.25">
      <c r="A4609" s="385"/>
      <c r="B4609" s="161"/>
      <c r="C4609" s="161"/>
    </row>
    <row r="4610" spans="1:3" x14ac:dyDescent="0.25">
      <c r="A4610" s="385"/>
      <c r="B4610" s="161"/>
      <c r="C4610" s="161"/>
    </row>
    <row r="4611" spans="1:3" x14ac:dyDescent="0.25">
      <c r="A4611" s="385"/>
      <c r="B4611" s="161"/>
      <c r="C4611" s="161"/>
    </row>
    <row r="4612" spans="1:3" x14ac:dyDescent="0.25">
      <c r="A4612" s="385"/>
      <c r="B4612" s="161"/>
      <c r="C4612" s="161"/>
    </row>
    <row r="4613" spans="1:3" x14ac:dyDescent="0.25">
      <c r="A4613" s="385"/>
      <c r="B4613" s="161"/>
      <c r="C4613" s="161"/>
    </row>
    <row r="4614" spans="1:3" x14ac:dyDescent="0.25">
      <c r="A4614" s="385"/>
      <c r="B4614" s="161"/>
      <c r="C4614" s="161"/>
    </row>
    <row r="4615" spans="1:3" x14ac:dyDescent="0.25">
      <c r="A4615" s="385"/>
      <c r="B4615" s="161"/>
      <c r="C4615" s="161"/>
    </row>
    <row r="4616" spans="1:3" x14ac:dyDescent="0.25">
      <c r="A4616" s="385"/>
      <c r="B4616" s="161"/>
      <c r="C4616" s="161"/>
    </row>
    <row r="4617" spans="1:3" x14ac:dyDescent="0.25">
      <c r="A4617" s="385"/>
      <c r="B4617" s="161"/>
      <c r="C4617" s="161"/>
    </row>
    <row r="4618" spans="1:3" x14ac:dyDescent="0.25">
      <c r="A4618" s="385"/>
      <c r="B4618" s="161"/>
      <c r="C4618" s="161"/>
    </row>
    <row r="4619" spans="1:3" x14ac:dyDescent="0.25">
      <c r="A4619" s="385"/>
      <c r="B4619" s="161"/>
      <c r="C4619" s="161"/>
    </row>
    <row r="4620" spans="1:3" x14ac:dyDescent="0.25">
      <c r="A4620" s="385"/>
      <c r="B4620" s="161"/>
      <c r="C4620" s="161"/>
    </row>
    <row r="4621" spans="1:3" x14ac:dyDescent="0.25">
      <c r="A4621" s="385"/>
      <c r="B4621" s="161"/>
      <c r="C4621" s="161"/>
    </row>
    <row r="4622" spans="1:3" x14ac:dyDescent="0.25">
      <c r="A4622" s="385"/>
      <c r="B4622" s="161"/>
      <c r="C4622" s="161"/>
    </row>
    <row r="4623" spans="1:3" x14ac:dyDescent="0.25">
      <c r="A4623" s="385"/>
      <c r="B4623" s="161"/>
      <c r="C4623" s="161"/>
    </row>
    <row r="4624" spans="1:3" x14ac:dyDescent="0.25">
      <c r="A4624" s="385"/>
      <c r="B4624" s="161"/>
      <c r="C4624" s="161"/>
    </row>
    <row r="4625" spans="1:3" x14ac:dyDescent="0.25">
      <c r="A4625" s="385"/>
      <c r="B4625" s="161"/>
      <c r="C4625" s="161"/>
    </row>
    <row r="4626" spans="1:3" x14ac:dyDescent="0.25">
      <c r="A4626" s="385"/>
      <c r="B4626" s="161"/>
      <c r="C4626" s="161"/>
    </row>
    <row r="4627" spans="1:3" x14ac:dyDescent="0.25">
      <c r="A4627" s="385"/>
      <c r="B4627" s="161"/>
      <c r="C4627" s="161"/>
    </row>
    <row r="4628" spans="1:3" x14ac:dyDescent="0.25">
      <c r="A4628" s="385"/>
      <c r="B4628" s="161"/>
      <c r="C4628" s="161"/>
    </row>
    <row r="4629" spans="1:3" x14ac:dyDescent="0.25">
      <c r="A4629" s="385"/>
      <c r="B4629" s="161"/>
      <c r="C4629" s="161"/>
    </row>
    <row r="4630" spans="1:3" x14ac:dyDescent="0.25">
      <c r="A4630" s="385"/>
      <c r="B4630" s="161"/>
      <c r="C4630" s="161"/>
    </row>
    <row r="4631" spans="1:3" x14ac:dyDescent="0.25">
      <c r="A4631" s="385"/>
      <c r="B4631" s="161"/>
      <c r="C4631" s="161"/>
    </row>
    <row r="4632" spans="1:3" x14ac:dyDescent="0.25">
      <c r="A4632" s="385"/>
      <c r="B4632" s="161"/>
      <c r="C4632" s="161"/>
    </row>
    <row r="4633" spans="1:3" x14ac:dyDescent="0.25">
      <c r="A4633" s="385"/>
      <c r="B4633" s="161"/>
      <c r="C4633" s="161"/>
    </row>
    <row r="4634" spans="1:3" x14ac:dyDescent="0.25">
      <c r="A4634" s="385"/>
      <c r="B4634" s="161"/>
      <c r="C4634" s="161"/>
    </row>
    <row r="4635" spans="1:3" x14ac:dyDescent="0.25">
      <c r="A4635" s="385"/>
      <c r="B4635" s="161"/>
      <c r="C4635" s="161"/>
    </row>
    <row r="4636" spans="1:3" x14ac:dyDescent="0.25">
      <c r="A4636" s="385"/>
      <c r="B4636" s="161"/>
      <c r="C4636" s="161"/>
    </row>
    <row r="4637" spans="1:3" x14ac:dyDescent="0.25">
      <c r="A4637" s="385"/>
      <c r="B4637" s="161"/>
      <c r="C4637" s="161"/>
    </row>
    <row r="4638" spans="1:3" x14ac:dyDescent="0.25">
      <c r="A4638" s="385"/>
      <c r="B4638" s="161"/>
      <c r="C4638" s="161"/>
    </row>
    <row r="4639" spans="1:3" x14ac:dyDescent="0.25">
      <c r="A4639" s="385"/>
      <c r="B4639" s="161"/>
      <c r="C4639" s="161"/>
    </row>
    <row r="4640" spans="1:3" x14ac:dyDescent="0.25">
      <c r="A4640" s="385"/>
      <c r="B4640" s="161"/>
      <c r="C4640" s="161"/>
    </row>
    <row r="4641" spans="1:3" x14ac:dyDescent="0.25">
      <c r="A4641" s="385"/>
      <c r="B4641" s="161"/>
      <c r="C4641" s="161"/>
    </row>
    <row r="4642" spans="1:3" x14ac:dyDescent="0.25">
      <c r="A4642" s="385"/>
      <c r="B4642" s="161"/>
      <c r="C4642" s="161"/>
    </row>
    <row r="4643" spans="1:3" x14ac:dyDescent="0.25">
      <c r="A4643" s="385"/>
      <c r="B4643" s="161"/>
      <c r="C4643" s="161"/>
    </row>
    <row r="4644" spans="1:3" x14ac:dyDescent="0.25">
      <c r="A4644" s="385"/>
      <c r="B4644" s="161"/>
      <c r="C4644" s="161"/>
    </row>
    <row r="4645" spans="1:3" x14ac:dyDescent="0.25">
      <c r="A4645" s="385"/>
      <c r="B4645" s="161"/>
      <c r="C4645" s="161"/>
    </row>
    <row r="4646" spans="1:3" x14ac:dyDescent="0.25">
      <c r="A4646" s="385"/>
      <c r="B4646" s="161"/>
      <c r="C4646" s="161"/>
    </row>
    <row r="4647" spans="1:3" x14ac:dyDescent="0.25">
      <c r="A4647" s="385"/>
      <c r="B4647" s="161"/>
      <c r="C4647" s="161"/>
    </row>
    <row r="4648" spans="1:3" x14ac:dyDescent="0.25">
      <c r="A4648" s="385"/>
      <c r="B4648" s="161"/>
      <c r="C4648" s="161"/>
    </row>
    <row r="4649" spans="1:3" x14ac:dyDescent="0.25">
      <c r="A4649" s="385"/>
      <c r="B4649" s="161"/>
      <c r="C4649" s="161"/>
    </row>
    <row r="4650" spans="1:3" x14ac:dyDescent="0.25">
      <c r="A4650" s="385"/>
      <c r="B4650" s="161"/>
      <c r="C4650" s="161"/>
    </row>
    <row r="4651" spans="1:3" x14ac:dyDescent="0.25">
      <c r="A4651" s="385"/>
      <c r="B4651" s="161"/>
      <c r="C4651" s="161"/>
    </row>
    <row r="4652" spans="1:3" x14ac:dyDescent="0.25">
      <c r="A4652" s="385"/>
      <c r="B4652" s="161"/>
      <c r="C4652" s="161"/>
    </row>
    <row r="4653" spans="1:3" x14ac:dyDescent="0.25">
      <c r="A4653" s="385"/>
      <c r="B4653" s="161"/>
      <c r="C4653" s="161"/>
    </row>
    <row r="4654" spans="1:3" x14ac:dyDescent="0.25">
      <c r="A4654" s="385"/>
      <c r="B4654" s="161"/>
      <c r="C4654" s="161"/>
    </row>
    <row r="4655" spans="1:3" x14ac:dyDescent="0.25">
      <c r="A4655" s="385"/>
      <c r="B4655" s="161"/>
      <c r="C4655" s="161"/>
    </row>
    <row r="4656" spans="1:3" x14ac:dyDescent="0.25">
      <c r="A4656" s="385"/>
      <c r="B4656" s="161"/>
      <c r="C4656" s="161"/>
    </row>
    <row r="4657" spans="1:3" x14ac:dyDescent="0.25">
      <c r="A4657" s="385"/>
      <c r="B4657" s="161"/>
      <c r="C4657" s="161"/>
    </row>
    <row r="4658" spans="1:3" x14ac:dyDescent="0.25">
      <c r="A4658" s="385"/>
      <c r="B4658" s="161"/>
      <c r="C4658" s="161"/>
    </row>
    <row r="4659" spans="1:3" x14ac:dyDescent="0.25">
      <c r="A4659" s="385"/>
      <c r="B4659" s="161"/>
      <c r="C4659" s="161"/>
    </row>
    <row r="4660" spans="1:3" x14ac:dyDescent="0.25">
      <c r="A4660" s="385"/>
      <c r="B4660" s="161"/>
      <c r="C4660" s="161"/>
    </row>
    <row r="4661" spans="1:3" x14ac:dyDescent="0.25">
      <c r="A4661" s="385"/>
      <c r="B4661" s="161"/>
      <c r="C4661" s="161"/>
    </row>
    <row r="4662" spans="1:3" x14ac:dyDescent="0.25">
      <c r="A4662" s="385"/>
      <c r="B4662" s="161"/>
      <c r="C4662" s="161"/>
    </row>
    <row r="4663" spans="1:3" x14ac:dyDescent="0.25">
      <c r="A4663" s="385"/>
      <c r="B4663" s="161"/>
      <c r="C4663" s="161"/>
    </row>
    <row r="4664" spans="1:3" x14ac:dyDescent="0.25">
      <c r="A4664" s="385"/>
      <c r="B4664" s="161"/>
      <c r="C4664" s="161"/>
    </row>
    <row r="4665" spans="1:3" x14ac:dyDescent="0.25">
      <c r="A4665" s="385"/>
      <c r="B4665" s="161"/>
      <c r="C4665" s="161"/>
    </row>
    <row r="4666" spans="1:3" x14ac:dyDescent="0.25">
      <c r="A4666" s="385"/>
      <c r="B4666" s="161"/>
      <c r="C4666" s="161"/>
    </row>
    <row r="4667" spans="1:3" x14ac:dyDescent="0.25">
      <c r="A4667" s="385"/>
      <c r="B4667" s="161"/>
      <c r="C4667" s="161"/>
    </row>
    <row r="4668" spans="1:3" x14ac:dyDescent="0.25">
      <c r="A4668" s="385"/>
      <c r="B4668" s="161"/>
      <c r="C4668" s="161"/>
    </row>
    <row r="4669" spans="1:3" x14ac:dyDescent="0.25">
      <c r="A4669" s="385"/>
      <c r="B4669" s="161"/>
      <c r="C4669" s="161"/>
    </row>
    <row r="4670" spans="1:3" x14ac:dyDescent="0.25">
      <c r="A4670" s="385"/>
      <c r="B4670" s="161"/>
      <c r="C4670" s="161"/>
    </row>
    <row r="4671" spans="1:3" x14ac:dyDescent="0.25">
      <c r="A4671" s="385"/>
      <c r="B4671" s="161"/>
      <c r="C4671" s="161"/>
    </row>
    <row r="4672" spans="1:3" x14ac:dyDescent="0.25">
      <c r="A4672" s="385"/>
      <c r="B4672" s="161"/>
      <c r="C4672" s="161"/>
    </row>
    <row r="4673" spans="1:3" x14ac:dyDescent="0.25">
      <c r="A4673" s="385"/>
      <c r="B4673" s="161"/>
      <c r="C4673" s="161"/>
    </row>
    <row r="4674" spans="1:3" x14ac:dyDescent="0.25">
      <c r="A4674" s="385"/>
      <c r="B4674" s="161"/>
      <c r="C4674" s="161"/>
    </row>
    <row r="4675" spans="1:3" x14ac:dyDescent="0.25">
      <c r="A4675" s="385"/>
      <c r="B4675" s="161"/>
      <c r="C4675" s="161"/>
    </row>
    <row r="4676" spans="1:3" x14ac:dyDescent="0.25">
      <c r="A4676" s="385"/>
      <c r="B4676" s="161"/>
      <c r="C4676" s="161"/>
    </row>
    <row r="4677" spans="1:3" x14ac:dyDescent="0.25">
      <c r="A4677" s="385"/>
      <c r="B4677" s="161"/>
      <c r="C4677" s="161"/>
    </row>
    <row r="4678" spans="1:3" x14ac:dyDescent="0.25">
      <c r="A4678" s="385"/>
      <c r="B4678" s="161"/>
      <c r="C4678" s="161"/>
    </row>
    <row r="4679" spans="1:3" x14ac:dyDescent="0.25">
      <c r="A4679" s="385"/>
      <c r="B4679" s="161"/>
      <c r="C4679" s="161"/>
    </row>
    <row r="4680" spans="1:3" x14ac:dyDescent="0.25">
      <c r="A4680" s="385"/>
      <c r="B4680" s="161"/>
      <c r="C4680" s="161"/>
    </row>
    <row r="4681" spans="1:3" x14ac:dyDescent="0.25">
      <c r="A4681" s="385"/>
      <c r="B4681" s="161"/>
      <c r="C4681" s="161"/>
    </row>
    <row r="4682" spans="1:3" x14ac:dyDescent="0.25">
      <c r="A4682" s="385"/>
      <c r="B4682" s="161"/>
      <c r="C4682" s="161"/>
    </row>
    <row r="4683" spans="1:3" x14ac:dyDescent="0.25">
      <c r="A4683" s="385"/>
      <c r="B4683" s="161"/>
      <c r="C4683" s="161"/>
    </row>
    <row r="4684" spans="1:3" x14ac:dyDescent="0.25">
      <c r="A4684" s="385"/>
      <c r="B4684" s="161"/>
      <c r="C4684" s="161"/>
    </row>
    <row r="4685" spans="1:3" x14ac:dyDescent="0.25">
      <c r="A4685" s="385"/>
      <c r="B4685" s="161"/>
      <c r="C4685" s="161"/>
    </row>
    <row r="4686" spans="1:3" x14ac:dyDescent="0.25">
      <c r="A4686" s="385"/>
      <c r="B4686" s="161"/>
      <c r="C4686" s="161"/>
    </row>
    <row r="4687" spans="1:3" x14ac:dyDescent="0.25">
      <c r="A4687" s="385"/>
      <c r="B4687" s="161"/>
      <c r="C4687" s="161"/>
    </row>
    <row r="4688" spans="1:3" x14ac:dyDescent="0.25">
      <c r="A4688" s="385"/>
      <c r="B4688" s="161"/>
      <c r="C4688" s="161"/>
    </row>
    <row r="4689" spans="1:3" x14ac:dyDescent="0.25">
      <c r="A4689" s="385"/>
      <c r="B4689" s="161"/>
      <c r="C4689" s="161"/>
    </row>
    <row r="4690" spans="1:3" x14ac:dyDescent="0.25">
      <c r="A4690" s="385"/>
      <c r="B4690" s="161"/>
      <c r="C4690" s="161"/>
    </row>
    <row r="4691" spans="1:3" x14ac:dyDescent="0.25">
      <c r="A4691" s="385"/>
      <c r="B4691" s="161"/>
      <c r="C4691" s="161"/>
    </row>
    <row r="4692" spans="1:3" x14ac:dyDescent="0.25">
      <c r="A4692" s="385"/>
      <c r="B4692" s="161"/>
      <c r="C4692" s="161"/>
    </row>
    <row r="4693" spans="1:3" x14ac:dyDescent="0.25">
      <c r="A4693" s="385"/>
      <c r="B4693" s="161"/>
      <c r="C4693" s="161"/>
    </row>
    <row r="4694" spans="1:3" x14ac:dyDescent="0.25">
      <c r="A4694" s="385"/>
      <c r="B4694" s="161"/>
      <c r="C4694" s="161"/>
    </row>
    <row r="4695" spans="1:3" x14ac:dyDescent="0.25">
      <c r="A4695" s="385"/>
      <c r="B4695" s="161"/>
      <c r="C4695" s="161"/>
    </row>
    <row r="4696" spans="1:3" x14ac:dyDescent="0.25">
      <c r="A4696" s="385"/>
      <c r="B4696" s="161"/>
      <c r="C4696" s="161"/>
    </row>
    <row r="4697" spans="1:3" x14ac:dyDescent="0.25">
      <c r="A4697" s="385"/>
      <c r="B4697" s="161"/>
      <c r="C4697" s="161"/>
    </row>
    <row r="4698" spans="1:3" x14ac:dyDescent="0.25">
      <c r="A4698" s="385"/>
      <c r="B4698" s="161"/>
      <c r="C4698" s="161"/>
    </row>
    <row r="4699" spans="1:3" x14ac:dyDescent="0.25">
      <c r="A4699" s="385"/>
      <c r="B4699" s="161"/>
      <c r="C4699" s="161"/>
    </row>
    <row r="4700" spans="1:3" x14ac:dyDescent="0.25">
      <c r="A4700" s="385"/>
      <c r="B4700" s="161"/>
      <c r="C4700" s="161"/>
    </row>
    <row r="4701" spans="1:3" x14ac:dyDescent="0.25">
      <c r="A4701" s="385"/>
      <c r="B4701" s="161"/>
      <c r="C4701" s="161"/>
    </row>
    <row r="4702" spans="1:3" x14ac:dyDescent="0.25">
      <c r="A4702" s="385"/>
      <c r="B4702" s="161"/>
      <c r="C4702" s="161"/>
    </row>
    <row r="4703" spans="1:3" x14ac:dyDescent="0.25">
      <c r="A4703" s="385"/>
      <c r="B4703" s="161"/>
      <c r="C4703" s="161"/>
    </row>
    <row r="4704" spans="1:3" x14ac:dyDescent="0.25">
      <c r="A4704" s="385"/>
      <c r="B4704" s="161"/>
      <c r="C4704" s="161"/>
    </row>
    <row r="4705" spans="1:3" x14ac:dyDescent="0.25">
      <c r="A4705" s="385"/>
      <c r="B4705" s="161"/>
      <c r="C4705" s="161"/>
    </row>
    <row r="4706" spans="1:3" x14ac:dyDescent="0.25">
      <c r="A4706" s="385"/>
      <c r="B4706" s="161"/>
      <c r="C4706" s="161"/>
    </row>
    <row r="4707" spans="1:3" x14ac:dyDescent="0.25">
      <c r="A4707" s="385"/>
      <c r="B4707" s="161"/>
      <c r="C4707" s="161"/>
    </row>
    <row r="4708" spans="1:3" x14ac:dyDescent="0.25">
      <c r="A4708" s="385"/>
      <c r="B4708" s="161"/>
      <c r="C4708" s="161"/>
    </row>
    <row r="4709" spans="1:3" x14ac:dyDescent="0.25">
      <c r="A4709" s="385"/>
      <c r="B4709" s="161"/>
      <c r="C4709" s="161"/>
    </row>
    <row r="4710" spans="1:3" x14ac:dyDescent="0.25">
      <c r="A4710" s="385"/>
      <c r="B4710" s="161"/>
      <c r="C4710" s="161"/>
    </row>
    <row r="4711" spans="1:3" x14ac:dyDescent="0.25">
      <c r="A4711" s="385"/>
      <c r="B4711" s="161"/>
      <c r="C4711" s="161"/>
    </row>
    <row r="4712" spans="1:3" x14ac:dyDescent="0.25">
      <c r="A4712" s="385"/>
      <c r="B4712" s="161"/>
      <c r="C4712" s="161"/>
    </row>
    <row r="4713" spans="1:3" x14ac:dyDescent="0.25">
      <c r="A4713" s="385"/>
      <c r="B4713" s="161"/>
      <c r="C4713" s="161"/>
    </row>
    <row r="4714" spans="1:3" x14ac:dyDescent="0.25">
      <c r="A4714" s="385"/>
      <c r="B4714" s="161"/>
      <c r="C4714" s="161"/>
    </row>
    <row r="4715" spans="1:3" x14ac:dyDescent="0.25">
      <c r="A4715" s="385"/>
      <c r="B4715" s="161"/>
      <c r="C4715" s="161"/>
    </row>
    <row r="4716" spans="1:3" x14ac:dyDescent="0.25">
      <c r="A4716" s="385"/>
      <c r="B4716" s="161"/>
      <c r="C4716" s="161"/>
    </row>
    <row r="4717" spans="1:3" x14ac:dyDescent="0.25">
      <c r="A4717" s="385"/>
      <c r="B4717" s="161"/>
      <c r="C4717" s="161"/>
    </row>
    <row r="4718" spans="1:3" x14ac:dyDescent="0.25">
      <c r="A4718" s="385"/>
      <c r="B4718" s="161"/>
      <c r="C4718" s="161"/>
    </row>
    <row r="4719" spans="1:3" x14ac:dyDescent="0.25">
      <c r="A4719" s="385"/>
      <c r="B4719" s="161"/>
      <c r="C4719" s="161"/>
    </row>
    <row r="4720" spans="1:3" x14ac:dyDescent="0.25">
      <c r="A4720" s="385"/>
      <c r="B4720" s="161"/>
      <c r="C4720" s="161"/>
    </row>
    <row r="4721" spans="1:3" x14ac:dyDescent="0.25">
      <c r="A4721" s="385"/>
      <c r="B4721" s="161"/>
      <c r="C4721" s="161"/>
    </row>
    <row r="4722" spans="1:3" x14ac:dyDescent="0.25">
      <c r="A4722" s="385"/>
      <c r="B4722" s="161"/>
      <c r="C4722" s="161"/>
    </row>
    <row r="4723" spans="1:3" x14ac:dyDescent="0.25">
      <c r="A4723" s="385"/>
      <c r="B4723" s="161"/>
      <c r="C4723" s="161"/>
    </row>
    <row r="4724" spans="1:3" x14ac:dyDescent="0.25">
      <c r="A4724" s="385"/>
      <c r="B4724" s="161"/>
      <c r="C4724" s="161"/>
    </row>
    <row r="4725" spans="1:3" x14ac:dyDescent="0.25">
      <c r="A4725" s="385"/>
      <c r="B4725" s="161"/>
      <c r="C4725" s="161"/>
    </row>
    <row r="4726" spans="1:3" x14ac:dyDescent="0.25">
      <c r="A4726" s="385"/>
      <c r="B4726" s="161"/>
      <c r="C4726" s="161"/>
    </row>
    <row r="4727" spans="1:3" x14ac:dyDescent="0.25">
      <c r="A4727" s="385"/>
      <c r="B4727" s="161"/>
      <c r="C4727" s="161"/>
    </row>
    <row r="4728" spans="1:3" x14ac:dyDescent="0.25">
      <c r="A4728" s="385"/>
      <c r="B4728" s="161"/>
      <c r="C4728" s="161"/>
    </row>
    <row r="4729" spans="1:3" x14ac:dyDescent="0.25">
      <c r="A4729" s="385"/>
      <c r="B4729" s="161"/>
      <c r="C4729" s="161"/>
    </row>
    <row r="4730" spans="1:3" x14ac:dyDescent="0.25">
      <c r="A4730" s="385"/>
      <c r="B4730" s="161"/>
      <c r="C4730" s="161"/>
    </row>
    <row r="4731" spans="1:3" x14ac:dyDescent="0.25">
      <c r="A4731" s="385"/>
      <c r="B4731" s="161"/>
      <c r="C4731" s="161"/>
    </row>
    <row r="4732" spans="1:3" x14ac:dyDescent="0.25">
      <c r="A4732" s="385"/>
      <c r="B4732" s="161"/>
      <c r="C4732" s="161"/>
    </row>
    <row r="4733" spans="1:3" x14ac:dyDescent="0.25">
      <c r="A4733" s="385"/>
      <c r="B4733" s="161"/>
      <c r="C4733" s="161"/>
    </row>
    <row r="4734" spans="1:3" x14ac:dyDescent="0.25">
      <c r="A4734" s="385"/>
      <c r="B4734" s="161"/>
      <c r="C4734" s="161"/>
    </row>
    <row r="4735" spans="1:3" x14ac:dyDescent="0.25">
      <c r="A4735" s="385"/>
      <c r="B4735" s="161"/>
      <c r="C4735" s="161"/>
    </row>
    <row r="4736" spans="1:3" x14ac:dyDescent="0.25">
      <c r="A4736" s="385"/>
      <c r="B4736" s="161"/>
      <c r="C4736" s="161"/>
    </row>
    <row r="4737" spans="1:3" x14ac:dyDescent="0.25">
      <c r="A4737" s="385"/>
      <c r="B4737" s="161"/>
      <c r="C4737" s="161"/>
    </row>
    <row r="4738" spans="1:3" x14ac:dyDescent="0.25">
      <c r="A4738" s="385"/>
      <c r="B4738" s="161"/>
      <c r="C4738" s="161"/>
    </row>
    <row r="4739" spans="1:3" x14ac:dyDescent="0.25">
      <c r="A4739" s="385"/>
      <c r="B4739" s="161"/>
      <c r="C4739" s="161"/>
    </row>
    <row r="4740" spans="1:3" x14ac:dyDescent="0.25">
      <c r="A4740" s="385"/>
      <c r="B4740" s="161"/>
      <c r="C4740" s="161"/>
    </row>
    <row r="4741" spans="1:3" x14ac:dyDescent="0.25">
      <c r="A4741" s="385"/>
      <c r="B4741" s="161"/>
      <c r="C4741" s="161"/>
    </row>
    <row r="4742" spans="1:3" x14ac:dyDescent="0.25">
      <c r="A4742" s="385"/>
      <c r="B4742" s="161"/>
      <c r="C4742" s="161"/>
    </row>
    <row r="4743" spans="1:3" x14ac:dyDescent="0.25">
      <c r="A4743" s="385"/>
      <c r="B4743" s="161"/>
      <c r="C4743" s="161"/>
    </row>
    <row r="4744" spans="1:3" x14ac:dyDescent="0.25">
      <c r="A4744" s="385"/>
      <c r="B4744" s="161"/>
      <c r="C4744" s="161"/>
    </row>
    <row r="4745" spans="1:3" x14ac:dyDescent="0.25">
      <c r="A4745" s="385"/>
      <c r="B4745" s="161"/>
      <c r="C4745" s="161"/>
    </row>
    <row r="4746" spans="1:3" x14ac:dyDescent="0.25">
      <c r="A4746" s="385"/>
      <c r="B4746" s="161"/>
      <c r="C4746" s="161"/>
    </row>
    <row r="4747" spans="1:3" x14ac:dyDescent="0.25">
      <c r="A4747" s="385"/>
      <c r="B4747" s="161"/>
      <c r="C4747" s="161"/>
    </row>
    <row r="4748" spans="1:3" x14ac:dyDescent="0.25">
      <c r="A4748" s="385"/>
      <c r="B4748" s="161"/>
      <c r="C4748" s="161"/>
    </row>
    <row r="4749" spans="1:3" x14ac:dyDescent="0.25">
      <c r="A4749" s="385"/>
      <c r="B4749" s="161"/>
      <c r="C4749" s="161"/>
    </row>
    <row r="4750" spans="1:3" x14ac:dyDescent="0.25">
      <c r="A4750" s="385"/>
      <c r="B4750" s="161"/>
      <c r="C4750" s="161"/>
    </row>
    <row r="4751" spans="1:3" x14ac:dyDescent="0.25">
      <c r="A4751" s="385"/>
      <c r="B4751" s="161"/>
      <c r="C4751" s="161"/>
    </row>
    <row r="4752" spans="1:3" x14ac:dyDescent="0.25">
      <c r="A4752" s="385"/>
      <c r="B4752" s="161"/>
      <c r="C4752" s="161"/>
    </row>
    <row r="4753" spans="1:3" x14ac:dyDescent="0.25">
      <c r="A4753" s="385"/>
      <c r="B4753" s="161"/>
      <c r="C4753" s="161"/>
    </row>
    <row r="4754" spans="1:3" x14ac:dyDescent="0.25">
      <c r="A4754" s="385"/>
      <c r="B4754" s="161"/>
      <c r="C4754" s="161"/>
    </row>
    <row r="4755" spans="1:3" x14ac:dyDescent="0.25">
      <c r="A4755" s="385"/>
      <c r="B4755" s="161"/>
      <c r="C4755" s="161"/>
    </row>
    <row r="4756" spans="1:3" x14ac:dyDescent="0.25">
      <c r="A4756" s="385"/>
      <c r="B4756" s="161"/>
      <c r="C4756" s="161"/>
    </row>
    <row r="4757" spans="1:3" x14ac:dyDescent="0.25">
      <c r="A4757" s="385"/>
      <c r="B4757" s="161"/>
      <c r="C4757" s="161"/>
    </row>
    <row r="4758" spans="1:3" x14ac:dyDescent="0.25">
      <c r="A4758" s="385"/>
      <c r="B4758" s="161"/>
      <c r="C4758" s="161"/>
    </row>
    <row r="4759" spans="1:3" x14ac:dyDescent="0.25">
      <c r="A4759" s="385"/>
      <c r="B4759" s="161"/>
      <c r="C4759" s="161"/>
    </row>
    <row r="4760" spans="1:3" x14ac:dyDescent="0.25">
      <c r="A4760" s="385"/>
      <c r="B4760" s="161"/>
      <c r="C4760" s="161"/>
    </row>
    <row r="4761" spans="1:3" x14ac:dyDescent="0.25">
      <c r="A4761" s="385"/>
      <c r="B4761" s="161"/>
      <c r="C4761" s="161"/>
    </row>
    <row r="4762" spans="1:3" x14ac:dyDescent="0.25">
      <c r="A4762" s="385"/>
      <c r="B4762" s="161"/>
      <c r="C4762" s="161"/>
    </row>
    <row r="4763" spans="1:3" x14ac:dyDescent="0.25">
      <c r="A4763" s="385"/>
      <c r="B4763" s="161"/>
      <c r="C4763" s="161"/>
    </row>
    <row r="4764" spans="1:3" x14ac:dyDescent="0.25">
      <c r="A4764" s="385"/>
      <c r="B4764" s="161"/>
      <c r="C4764" s="161"/>
    </row>
    <row r="4765" spans="1:3" x14ac:dyDescent="0.25">
      <c r="A4765" s="385"/>
      <c r="B4765" s="161"/>
      <c r="C4765" s="161"/>
    </row>
    <row r="4766" spans="1:3" x14ac:dyDescent="0.25">
      <c r="A4766" s="385"/>
      <c r="B4766" s="161"/>
      <c r="C4766" s="161"/>
    </row>
    <row r="4767" spans="1:3" x14ac:dyDescent="0.25">
      <c r="A4767" s="385"/>
      <c r="B4767" s="161"/>
      <c r="C4767" s="161"/>
    </row>
    <row r="4768" spans="1:3" x14ac:dyDescent="0.25">
      <c r="A4768" s="385"/>
      <c r="B4768" s="161"/>
      <c r="C4768" s="161"/>
    </row>
    <row r="4769" spans="1:3" x14ac:dyDescent="0.25">
      <c r="A4769" s="385"/>
      <c r="B4769" s="161"/>
      <c r="C4769" s="161"/>
    </row>
    <row r="4770" spans="1:3" x14ac:dyDescent="0.25">
      <c r="A4770" s="385"/>
      <c r="B4770" s="161"/>
      <c r="C4770" s="161"/>
    </row>
    <row r="4771" spans="1:3" x14ac:dyDescent="0.25">
      <c r="A4771" s="385"/>
      <c r="B4771" s="161"/>
      <c r="C4771" s="161"/>
    </row>
    <row r="4772" spans="1:3" x14ac:dyDescent="0.25">
      <c r="A4772" s="385"/>
      <c r="B4772" s="161"/>
      <c r="C4772" s="161"/>
    </row>
    <row r="4773" spans="1:3" x14ac:dyDescent="0.25">
      <c r="A4773" s="385"/>
      <c r="B4773" s="161"/>
      <c r="C4773" s="161"/>
    </row>
    <row r="4774" spans="1:3" x14ac:dyDescent="0.25">
      <c r="A4774" s="385"/>
      <c r="B4774" s="161"/>
      <c r="C4774" s="161"/>
    </row>
    <row r="4775" spans="1:3" x14ac:dyDescent="0.25">
      <c r="A4775" s="385"/>
      <c r="B4775" s="161"/>
      <c r="C4775" s="161"/>
    </row>
    <row r="4776" spans="1:3" x14ac:dyDescent="0.25">
      <c r="A4776" s="385"/>
      <c r="B4776" s="161"/>
      <c r="C4776" s="161"/>
    </row>
    <row r="4777" spans="1:3" x14ac:dyDescent="0.25">
      <c r="A4777" s="385"/>
      <c r="B4777" s="161"/>
      <c r="C4777" s="161"/>
    </row>
    <row r="4778" spans="1:3" x14ac:dyDescent="0.25">
      <c r="A4778" s="385"/>
      <c r="B4778" s="161"/>
      <c r="C4778" s="161"/>
    </row>
    <row r="4779" spans="1:3" x14ac:dyDescent="0.25">
      <c r="A4779" s="385"/>
      <c r="B4779" s="161"/>
      <c r="C4779" s="161"/>
    </row>
    <row r="4780" spans="1:3" x14ac:dyDescent="0.25">
      <c r="A4780" s="385"/>
      <c r="B4780" s="161"/>
      <c r="C4780" s="161"/>
    </row>
    <row r="4781" spans="1:3" x14ac:dyDescent="0.25">
      <c r="A4781" s="385"/>
      <c r="B4781" s="161"/>
      <c r="C4781" s="161"/>
    </row>
    <row r="4782" spans="1:3" x14ac:dyDescent="0.25">
      <c r="A4782" s="385"/>
      <c r="B4782" s="161"/>
      <c r="C4782" s="161"/>
    </row>
    <row r="4783" spans="1:3" x14ac:dyDescent="0.25">
      <c r="A4783" s="385"/>
      <c r="B4783" s="161"/>
      <c r="C4783" s="161"/>
    </row>
    <row r="4784" spans="1:3" x14ac:dyDescent="0.25">
      <c r="A4784" s="385"/>
      <c r="B4784" s="161"/>
      <c r="C4784" s="161"/>
    </row>
    <row r="4785" spans="1:3" x14ac:dyDescent="0.25">
      <c r="A4785" s="385"/>
      <c r="B4785" s="161"/>
      <c r="C4785" s="161"/>
    </row>
    <row r="4786" spans="1:3" x14ac:dyDescent="0.25">
      <c r="A4786" s="385"/>
      <c r="B4786" s="161"/>
      <c r="C4786" s="161"/>
    </row>
    <row r="4787" spans="1:3" x14ac:dyDescent="0.25">
      <c r="A4787" s="385"/>
      <c r="B4787" s="161"/>
      <c r="C4787" s="161"/>
    </row>
    <row r="4788" spans="1:3" x14ac:dyDescent="0.25">
      <c r="A4788" s="385"/>
      <c r="B4788" s="161"/>
      <c r="C4788" s="161"/>
    </row>
    <row r="4789" spans="1:3" x14ac:dyDescent="0.25">
      <c r="A4789" s="385"/>
      <c r="B4789" s="161"/>
      <c r="C4789" s="161"/>
    </row>
    <row r="4790" spans="1:3" x14ac:dyDescent="0.25">
      <c r="A4790" s="385"/>
      <c r="B4790" s="161"/>
      <c r="C4790" s="161"/>
    </row>
    <row r="4791" spans="1:3" x14ac:dyDescent="0.25">
      <c r="A4791" s="385"/>
      <c r="B4791" s="161"/>
      <c r="C4791" s="161"/>
    </row>
    <row r="4792" spans="1:3" x14ac:dyDescent="0.25">
      <c r="A4792" s="385"/>
      <c r="B4792" s="161"/>
      <c r="C4792" s="161"/>
    </row>
    <row r="4793" spans="1:3" x14ac:dyDescent="0.25">
      <c r="A4793" s="385"/>
      <c r="B4793" s="161"/>
      <c r="C4793" s="161"/>
    </row>
    <row r="4794" spans="1:3" x14ac:dyDescent="0.25">
      <c r="A4794" s="385"/>
      <c r="B4794" s="161"/>
      <c r="C4794" s="161"/>
    </row>
    <row r="4795" spans="1:3" x14ac:dyDescent="0.25">
      <c r="A4795" s="385"/>
      <c r="B4795" s="161"/>
      <c r="C4795" s="161"/>
    </row>
    <row r="4796" spans="1:3" x14ac:dyDescent="0.25">
      <c r="A4796" s="385"/>
      <c r="B4796" s="161"/>
      <c r="C4796" s="161"/>
    </row>
    <row r="4797" spans="1:3" x14ac:dyDescent="0.25">
      <c r="A4797" s="385"/>
      <c r="B4797" s="161"/>
      <c r="C4797" s="161"/>
    </row>
    <row r="4798" spans="1:3" x14ac:dyDescent="0.25">
      <c r="A4798" s="385"/>
      <c r="B4798" s="161"/>
      <c r="C4798" s="161"/>
    </row>
    <row r="4799" spans="1:3" x14ac:dyDescent="0.25">
      <c r="A4799" s="385"/>
      <c r="B4799" s="161"/>
      <c r="C4799" s="161"/>
    </row>
    <row r="4800" spans="1:3" x14ac:dyDescent="0.25">
      <c r="A4800" s="385"/>
      <c r="B4800" s="161"/>
      <c r="C4800" s="161"/>
    </row>
    <row r="4801" spans="1:3" x14ac:dyDescent="0.25">
      <c r="A4801" s="385"/>
      <c r="B4801" s="161"/>
      <c r="C4801" s="161"/>
    </row>
    <row r="4802" spans="1:3" x14ac:dyDescent="0.25">
      <c r="A4802" s="385"/>
      <c r="B4802" s="161"/>
      <c r="C4802" s="161"/>
    </row>
    <row r="4803" spans="1:3" x14ac:dyDescent="0.25">
      <c r="A4803" s="385"/>
      <c r="B4803" s="161"/>
      <c r="C4803" s="161"/>
    </row>
    <row r="4804" spans="1:3" x14ac:dyDescent="0.25">
      <c r="A4804" s="385"/>
      <c r="B4804" s="161"/>
      <c r="C4804" s="161"/>
    </row>
    <row r="4805" spans="1:3" x14ac:dyDescent="0.25">
      <c r="A4805" s="385"/>
      <c r="B4805" s="161"/>
      <c r="C4805" s="161"/>
    </row>
    <row r="4806" spans="1:3" x14ac:dyDescent="0.25">
      <c r="A4806" s="385"/>
      <c r="B4806" s="161"/>
      <c r="C4806" s="161"/>
    </row>
    <row r="4807" spans="1:3" x14ac:dyDescent="0.25">
      <c r="A4807" s="385"/>
      <c r="B4807" s="161"/>
      <c r="C4807" s="161"/>
    </row>
    <row r="4808" spans="1:3" x14ac:dyDescent="0.25">
      <c r="A4808" s="385"/>
      <c r="B4808" s="161"/>
      <c r="C4808" s="161"/>
    </row>
    <row r="4809" spans="1:3" x14ac:dyDescent="0.25">
      <c r="A4809" s="385"/>
      <c r="B4809" s="161"/>
      <c r="C4809" s="161"/>
    </row>
    <row r="4810" spans="1:3" x14ac:dyDescent="0.25">
      <c r="A4810" s="385"/>
      <c r="B4810" s="161"/>
      <c r="C4810" s="161"/>
    </row>
    <row r="4811" spans="1:3" x14ac:dyDescent="0.25">
      <c r="A4811" s="385"/>
      <c r="B4811" s="161"/>
      <c r="C4811" s="161"/>
    </row>
    <row r="4812" spans="1:3" x14ac:dyDescent="0.25">
      <c r="A4812" s="385"/>
      <c r="B4812" s="161"/>
      <c r="C4812" s="161"/>
    </row>
    <row r="4813" spans="1:3" x14ac:dyDescent="0.25">
      <c r="A4813" s="385"/>
      <c r="B4813" s="161"/>
      <c r="C4813" s="161"/>
    </row>
    <row r="4814" spans="1:3" x14ac:dyDescent="0.25">
      <c r="A4814" s="385"/>
      <c r="B4814" s="161"/>
      <c r="C4814" s="161"/>
    </row>
    <row r="4815" spans="1:3" x14ac:dyDescent="0.25">
      <c r="A4815" s="385"/>
      <c r="B4815" s="161"/>
      <c r="C4815" s="161"/>
    </row>
    <row r="4816" spans="1:3" x14ac:dyDescent="0.25">
      <c r="A4816" s="385"/>
      <c r="B4816" s="161"/>
      <c r="C4816" s="161"/>
    </row>
    <row r="4817" spans="1:3" x14ac:dyDescent="0.25">
      <c r="A4817" s="385"/>
      <c r="B4817" s="161"/>
      <c r="C4817" s="161"/>
    </row>
    <row r="4818" spans="1:3" x14ac:dyDescent="0.25">
      <c r="A4818" s="385"/>
      <c r="B4818" s="161"/>
      <c r="C4818" s="161"/>
    </row>
    <row r="4819" spans="1:3" x14ac:dyDescent="0.25">
      <c r="A4819" s="385"/>
      <c r="B4819" s="161"/>
      <c r="C4819" s="161"/>
    </row>
    <row r="4820" spans="1:3" x14ac:dyDescent="0.25">
      <c r="A4820" s="385"/>
      <c r="B4820" s="161"/>
      <c r="C4820" s="161"/>
    </row>
    <row r="4821" spans="1:3" x14ac:dyDescent="0.25">
      <c r="A4821" s="385"/>
      <c r="B4821" s="161"/>
      <c r="C4821" s="161"/>
    </row>
    <row r="4822" spans="1:3" x14ac:dyDescent="0.25">
      <c r="A4822" s="385"/>
      <c r="B4822" s="161"/>
      <c r="C4822" s="161"/>
    </row>
    <row r="4823" spans="1:3" x14ac:dyDescent="0.25">
      <c r="A4823" s="385"/>
      <c r="B4823" s="161"/>
      <c r="C4823" s="161"/>
    </row>
    <row r="4824" spans="1:3" x14ac:dyDescent="0.25">
      <c r="A4824" s="385"/>
      <c r="B4824" s="161"/>
      <c r="C4824" s="161"/>
    </row>
    <row r="4825" spans="1:3" x14ac:dyDescent="0.25">
      <c r="A4825" s="385"/>
      <c r="B4825" s="161"/>
      <c r="C4825" s="161"/>
    </row>
    <row r="4826" spans="1:3" x14ac:dyDescent="0.25">
      <c r="A4826" s="385"/>
      <c r="B4826" s="161"/>
      <c r="C4826" s="161"/>
    </row>
    <row r="4827" spans="1:3" x14ac:dyDescent="0.25">
      <c r="A4827" s="385"/>
      <c r="B4827" s="161"/>
      <c r="C4827" s="161"/>
    </row>
    <row r="4828" spans="1:3" x14ac:dyDescent="0.25">
      <c r="A4828" s="385"/>
      <c r="B4828" s="161"/>
      <c r="C4828" s="161"/>
    </row>
    <row r="4829" spans="1:3" x14ac:dyDescent="0.25">
      <c r="A4829" s="385"/>
      <c r="B4829" s="161"/>
      <c r="C4829" s="161"/>
    </row>
    <row r="4830" spans="1:3" x14ac:dyDescent="0.25">
      <c r="A4830" s="385"/>
      <c r="B4830" s="161"/>
      <c r="C4830" s="161"/>
    </row>
    <row r="4831" spans="1:3" x14ac:dyDescent="0.25">
      <c r="A4831" s="385"/>
      <c r="B4831" s="161"/>
      <c r="C4831" s="161"/>
    </row>
    <row r="4832" spans="1:3" x14ac:dyDescent="0.25">
      <c r="A4832" s="385"/>
      <c r="B4832" s="161"/>
      <c r="C4832" s="161"/>
    </row>
    <row r="4833" spans="1:3" x14ac:dyDescent="0.25">
      <c r="A4833" s="385"/>
      <c r="B4833" s="161"/>
      <c r="C4833" s="161"/>
    </row>
    <row r="4834" spans="1:3" x14ac:dyDescent="0.25">
      <c r="A4834" s="385"/>
      <c r="B4834" s="161"/>
      <c r="C4834" s="161"/>
    </row>
    <row r="4835" spans="1:3" x14ac:dyDescent="0.25">
      <c r="A4835" s="385"/>
      <c r="B4835" s="161"/>
      <c r="C4835" s="161"/>
    </row>
    <row r="4836" spans="1:3" x14ac:dyDescent="0.25">
      <c r="A4836" s="385"/>
      <c r="B4836" s="161"/>
      <c r="C4836" s="161"/>
    </row>
    <row r="4837" spans="1:3" x14ac:dyDescent="0.25">
      <c r="A4837" s="385"/>
      <c r="B4837" s="161"/>
      <c r="C4837" s="161"/>
    </row>
    <row r="4838" spans="1:3" x14ac:dyDescent="0.25">
      <c r="A4838" s="385"/>
      <c r="B4838" s="161"/>
      <c r="C4838" s="161"/>
    </row>
    <row r="4839" spans="1:3" x14ac:dyDescent="0.25">
      <c r="A4839" s="385"/>
      <c r="B4839" s="161"/>
      <c r="C4839" s="161"/>
    </row>
    <row r="4840" spans="1:3" x14ac:dyDescent="0.25">
      <c r="A4840" s="385"/>
      <c r="B4840" s="161"/>
      <c r="C4840" s="161"/>
    </row>
    <row r="4841" spans="1:3" x14ac:dyDescent="0.25">
      <c r="A4841" s="385"/>
      <c r="B4841" s="161"/>
      <c r="C4841" s="161"/>
    </row>
    <row r="4842" spans="1:3" x14ac:dyDescent="0.25">
      <c r="A4842" s="385"/>
      <c r="B4842" s="161"/>
      <c r="C4842" s="161"/>
    </row>
    <row r="4843" spans="1:3" x14ac:dyDescent="0.25">
      <c r="A4843" s="385"/>
      <c r="B4843" s="161"/>
      <c r="C4843" s="161"/>
    </row>
    <row r="4844" spans="1:3" x14ac:dyDescent="0.25">
      <c r="A4844" s="385"/>
      <c r="B4844" s="161"/>
      <c r="C4844" s="161"/>
    </row>
    <row r="4845" spans="1:3" x14ac:dyDescent="0.25">
      <c r="A4845" s="385"/>
      <c r="B4845" s="161"/>
      <c r="C4845" s="161"/>
    </row>
    <row r="4846" spans="1:3" x14ac:dyDescent="0.25">
      <c r="A4846" s="385"/>
      <c r="B4846" s="161"/>
      <c r="C4846" s="161"/>
    </row>
    <row r="4847" spans="1:3" x14ac:dyDescent="0.25">
      <c r="A4847" s="385"/>
      <c r="B4847" s="161"/>
      <c r="C4847" s="161"/>
    </row>
    <row r="4848" spans="1:3" x14ac:dyDescent="0.25">
      <c r="A4848" s="385"/>
      <c r="B4848" s="161"/>
      <c r="C4848" s="161"/>
    </row>
    <row r="4849" spans="1:3" x14ac:dyDescent="0.25">
      <c r="A4849" s="385"/>
      <c r="B4849" s="161"/>
      <c r="C4849" s="161"/>
    </row>
    <row r="4850" spans="1:3" x14ac:dyDescent="0.25">
      <c r="A4850" s="385"/>
      <c r="B4850" s="161"/>
      <c r="C4850" s="161"/>
    </row>
    <row r="4851" spans="1:3" x14ac:dyDescent="0.25">
      <c r="A4851" s="385"/>
      <c r="B4851" s="161"/>
      <c r="C4851" s="161"/>
    </row>
    <row r="4852" spans="1:3" x14ac:dyDescent="0.25">
      <c r="A4852" s="385"/>
      <c r="B4852" s="161"/>
      <c r="C4852" s="161"/>
    </row>
    <row r="4853" spans="1:3" x14ac:dyDescent="0.25">
      <c r="A4853" s="385"/>
      <c r="B4853" s="161"/>
      <c r="C4853" s="161"/>
    </row>
    <row r="4854" spans="1:3" x14ac:dyDescent="0.25">
      <c r="A4854" s="385"/>
      <c r="B4854" s="161"/>
      <c r="C4854" s="161"/>
    </row>
    <row r="4855" spans="1:3" x14ac:dyDescent="0.25">
      <c r="A4855" s="157"/>
      <c r="B4855" s="161"/>
      <c r="C4855" s="161"/>
    </row>
    <row r="4856" spans="1:3" x14ac:dyDescent="0.25">
      <c r="A4856" s="157"/>
      <c r="B4856" s="161"/>
      <c r="C4856" s="161"/>
    </row>
    <row r="4857" spans="1:3" x14ac:dyDescent="0.25">
      <c r="A4857" s="157"/>
      <c r="B4857" s="161"/>
      <c r="C4857" s="161"/>
    </row>
    <row r="4858" spans="1:3" x14ac:dyDescent="0.25">
      <c r="A4858" s="157"/>
      <c r="B4858" s="161"/>
      <c r="C4858" s="161"/>
    </row>
    <row r="4859" spans="1:3" x14ac:dyDescent="0.25">
      <c r="A4859" s="157"/>
      <c r="B4859" s="161"/>
      <c r="C4859" s="161"/>
    </row>
    <row r="4860" spans="1:3" x14ac:dyDescent="0.25">
      <c r="A4860" s="157"/>
      <c r="B4860" s="161"/>
      <c r="C4860" s="161"/>
    </row>
    <row r="4861" spans="1:3" x14ac:dyDescent="0.25">
      <c r="A4861" s="157"/>
      <c r="B4861" s="161"/>
      <c r="C4861" s="161"/>
    </row>
    <row r="4862" spans="1:3" x14ac:dyDescent="0.25">
      <c r="A4862" s="157"/>
      <c r="B4862" s="161"/>
      <c r="C4862" s="161"/>
    </row>
    <row r="4863" spans="1:3" x14ac:dyDescent="0.25">
      <c r="A4863" s="157"/>
      <c r="B4863" s="161"/>
      <c r="C4863" s="161"/>
    </row>
    <row r="4864" spans="1:3" x14ac:dyDescent="0.25">
      <c r="A4864" s="157"/>
      <c r="B4864" s="161"/>
      <c r="C4864" s="161"/>
    </row>
    <row r="4865" spans="1:3" x14ac:dyDescent="0.25">
      <c r="A4865" s="157"/>
      <c r="B4865" s="161"/>
      <c r="C4865" s="161"/>
    </row>
    <row r="4866" spans="1:3" x14ac:dyDescent="0.25">
      <c r="A4866" s="157"/>
      <c r="B4866" s="161"/>
      <c r="C4866" s="161"/>
    </row>
    <row r="4867" spans="1:3" x14ac:dyDescent="0.25">
      <c r="A4867" s="157"/>
      <c r="B4867" s="161"/>
      <c r="C4867" s="161"/>
    </row>
    <row r="4868" spans="1:3" x14ac:dyDescent="0.25">
      <c r="A4868" s="157"/>
      <c r="B4868" s="161"/>
      <c r="C4868" s="161"/>
    </row>
    <row r="4869" spans="1:3" x14ac:dyDescent="0.25">
      <c r="A4869" s="157"/>
      <c r="B4869" s="161"/>
      <c r="C4869" s="161"/>
    </row>
    <row r="4870" spans="1:3" x14ac:dyDescent="0.25">
      <c r="A4870" s="157"/>
      <c r="B4870" s="161"/>
      <c r="C4870" s="161"/>
    </row>
    <row r="4871" spans="1:3" x14ac:dyDescent="0.25">
      <c r="A4871" s="157"/>
      <c r="B4871" s="161"/>
      <c r="C4871" s="161"/>
    </row>
    <row r="4872" spans="1:3" x14ac:dyDescent="0.25">
      <c r="A4872" s="157"/>
      <c r="B4872" s="161"/>
      <c r="C4872" s="161"/>
    </row>
    <row r="4873" spans="1:3" x14ac:dyDescent="0.25">
      <c r="A4873" s="157"/>
      <c r="B4873" s="161"/>
      <c r="C4873" s="161"/>
    </row>
    <row r="4874" spans="1:3" x14ac:dyDescent="0.25">
      <c r="A4874" s="157"/>
      <c r="B4874" s="161"/>
      <c r="C4874" s="161"/>
    </row>
    <row r="4875" spans="1:3" x14ac:dyDescent="0.25">
      <c r="A4875" s="157"/>
      <c r="B4875" s="161"/>
      <c r="C4875" s="161"/>
    </row>
    <row r="4876" spans="1:3" x14ac:dyDescent="0.25">
      <c r="A4876" s="157"/>
      <c r="B4876" s="161"/>
      <c r="C4876" s="161"/>
    </row>
    <row r="4877" spans="1:3" x14ac:dyDescent="0.25">
      <c r="A4877" s="157"/>
      <c r="B4877" s="161"/>
      <c r="C4877" s="161"/>
    </row>
    <row r="4878" spans="1:3" x14ac:dyDescent="0.25">
      <c r="A4878" s="157"/>
      <c r="B4878" s="161"/>
      <c r="C4878" s="161"/>
    </row>
    <row r="4879" spans="1:3" x14ac:dyDescent="0.25">
      <c r="A4879" s="157"/>
      <c r="B4879" s="161"/>
      <c r="C4879" s="161"/>
    </row>
    <row r="4880" spans="1:3" x14ac:dyDescent="0.25">
      <c r="A4880" s="157"/>
      <c r="B4880" s="161"/>
      <c r="C4880" s="161"/>
    </row>
    <row r="4881" spans="1:3" x14ac:dyDescent="0.25">
      <c r="A4881" s="157"/>
      <c r="B4881" s="161"/>
      <c r="C4881" s="161"/>
    </row>
    <row r="4882" spans="1:3" x14ac:dyDescent="0.25">
      <c r="A4882" s="157"/>
      <c r="B4882" s="161"/>
      <c r="C4882" s="161"/>
    </row>
    <row r="4883" spans="1:3" x14ac:dyDescent="0.25">
      <c r="A4883" s="157"/>
      <c r="B4883" s="161"/>
      <c r="C4883" s="161"/>
    </row>
    <row r="4884" spans="1:3" x14ac:dyDescent="0.25">
      <c r="A4884" s="157"/>
      <c r="B4884" s="161"/>
      <c r="C4884" s="161"/>
    </row>
    <row r="4885" spans="1:3" x14ac:dyDescent="0.25">
      <c r="A4885" s="157"/>
      <c r="B4885" s="161"/>
      <c r="C4885" s="161"/>
    </row>
    <row r="4886" spans="1:3" x14ac:dyDescent="0.25">
      <c r="A4886" s="157"/>
      <c r="B4886" s="161"/>
      <c r="C4886" s="161"/>
    </row>
    <row r="4887" spans="1:3" x14ac:dyDescent="0.25">
      <c r="A4887" s="157"/>
      <c r="B4887" s="161"/>
      <c r="C4887" s="161"/>
    </row>
    <row r="4888" spans="1:3" x14ac:dyDescent="0.25">
      <c r="A4888" s="157"/>
      <c r="B4888" s="161"/>
      <c r="C4888" s="161"/>
    </row>
    <row r="4889" spans="1:3" x14ac:dyDescent="0.25">
      <c r="A4889" s="157"/>
      <c r="B4889" s="161"/>
      <c r="C4889" s="161"/>
    </row>
    <row r="4890" spans="1:3" x14ac:dyDescent="0.25">
      <c r="A4890" s="157"/>
      <c r="B4890" s="161"/>
      <c r="C4890" s="161"/>
    </row>
    <row r="4891" spans="1:3" x14ac:dyDescent="0.25">
      <c r="A4891" s="157"/>
      <c r="B4891" s="161"/>
      <c r="C4891" s="161"/>
    </row>
    <row r="4892" spans="1:3" x14ac:dyDescent="0.25">
      <c r="A4892" s="157"/>
      <c r="B4892" s="161"/>
      <c r="C4892" s="161"/>
    </row>
    <row r="4893" spans="1:3" x14ac:dyDescent="0.25">
      <c r="A4893" s="157"/>
      <c r="B4893" s="161"/>
      <c r="C4893" s="161"/>
    </row>
    <row r="4894" spans="1:3" x14ac:dyDescent="0.25">
      <c r="A4894" s="157"/>
      <c r="B4894" s="161"/>
      <c r="C4894" s="161"/>
    </row>
    <row r="4895" spans="1:3" x14ac:dyDescent="0.25">
      <c r="A4895" s="157"/>
      <c r="B4895" s="161"/>
      <c r="C4895" s="161"/>
    </row>
    <row r="4896" spans="1:3" x14ac:dyDescent="0.25">
      <c r="A4896" s="157"/>
      <c r="B4896" s="161"/>
      <c r="C4896" s="161"/>
    </row>
    <row r="4897" spans="1:3" x14ac:dyDescent="0.25">
      <c r="A4897" s="157"/>
      <c r="B4897" s="161"/>
      <c r="C4897" s="161"/>
    </row>
    <row r="4898" spans="1:3" x14ac:dyDescent="0.25">
      <c r="A4898" s="157"/>
      <c r="B4898" s="161"/>
      <c r="C4898" s="161"/>
    </row>
    <row r="4899" spans="1:3" x14ac:dyDescent="0.25">
      <c r="A4899" s="157"/>
      <c r="B4899" s="161"/>
      <c r="C4899" s="161"/>
    </row>
    <row r="4900" spans="1:3" x14ac:dyDescent="0.25">
      <c r="A4900" s="157"/>
      <c r="B4900" s="161"/>
      <c r="C4900" s="161"/>
    </row>
    <row r="4901" spans="1:3" x14ac:dyDescent="0.25">
      <c r="A4901" s="157"/>
      <c r="B4901" s="161"/>
      <c r="C4901" s="161"/>
    </row>
    <row r="4902" spans="1:3" x14ac:dyDescent="0.25">
      <c r="A4902" s="157"/>
      <c r="B4902" s="161"/>
      <c r="C4902" s="161"/>
    </row>
    <row r="4903" spans="1:3" x14ac:dyDescent="0.25">
      <c r="A4903" s="157"/>
      <c r="B4903" s="161"/>
      <c r="C4903" s="161"/>
    </row>
    <row r="4904" spans="1:3" x14ac:dyDescent="0.25">
      <c r="A4904" s="157"/>
      <c r="B4904" s="161"/>
      <c r="C4904" s="161"/>
    </row>
    <row r="4905" spans="1:3" x14ac:dyDescent="0.25">
      <c r="A4905" s="157"/>
      <c r="B4905" s="161"/>
      <c r="C4905" s="161"/>
    </row>
    <row r="4906" spans="1:3" x14ac:dyDescent="0.25">
      <c r="A4906" s="157"/>
      <c r="B4906" s="161"/>
      <c r="C4906" s="161"/>
    </row>
    <row r="4907" spans="1:3" x14ac:dyDescent="0.25">
      <c r="A4907" s="157"/>
      <c r="B4907" s="161"/>
      <c r="C4907" s="161"/>
    </row>
    <row r="4908" spans="1:3" x14ac:dyDescent="0.25">
      <c r="A4908" s="157"/>
      <c r="B4908" s="161"/>
      <c r="C4908" s="161"/>
    </row>
    <row r="4909" spans="1:3" x14ac:dyDescent="0.25">
      <c r="A4909" s="157"/>
      <c r="B4909" s="161"/>
      <c r="C4909" s="161"/>
    </row>
    <row r="4910" spans="1:3" x14ac:dyDescent="0.25">
      <c r="A4910" s="157"/>
      <c r="B4910" s="161"/>
      <c r="C4910" s="161"/>
    </row>
    <row r="4911" spans="1:3" x14ac:dyDescent="0.25">
      <c r="A4911" s="157"/>
      <c r="B4911" s="161"/>
      <c r="C4911" s="161"/>
    </row>
    <row r="4912" spans="1:3" x14ac:dyDescent="0.25">
      <c r="A4912" s="157"/>
      <c r="B4912" s="161"/>
      <c r="C4912" s="161"/>
    </row>
    <row r="4913" spans="1:3" x14ac:dyDescent="0.25">
      <c r="A4913" s="157"/>
      <c r="B4913" s="161"/>
      <c r="C4913" s="161"/>
    </row>
    <row r="4914" spans="1:3" x14ac:dyDescent="0.25">
      <c r="A4914" s="157"/>
      <c r="B4914" s="161"/>
      <c r="C4914" s="161"/>
    </row>
    <row r="4915" spans="1:3" x14ac:dyDescent="0.25">
      <c r="A4915" s="157"/>
      <c r="B4915" s="161"/>
      <c r="C4915" s="161"/>
    </row>
    <row r="4916" spans="1:3" x14ac:dyDescent="0.25">
      <c r="A4916" s="157"/>
      <c r="B4916" s="161"/>
      <c r="C4916" s="161"/>
    </row>
    <row r="4917" spans="1:3" x14ac:dyDescent="0.25">
      <c r="A4917" s="157"/>
      <c r="B4917" s="161"/>
      <c r="C4917" s="161"/>
    </row>
    <row r="4918" spans="1:3" x14ac:dyDescent="0.25">
      <c r="A4918" s="157"/>
      <c r="B4918" s="161"/>
      <c r="C4918" s="161"/>
    </row>
    <row r="4919" spans="1:3" x14ac:dyDescent="0.25">
      <c r="A4919" s="157"/>
      <c r="B4919" s="161"/>
      <c r="C4919" s="161"/>
    </row>
    <row r="4920" spans="1:3" x14ac:dyDescent="0.25">
      <c r="A4920" s="157"/>
      <c r="B4920" s="161"/>
      <c r="C4920" s="161"/>
    </row>
    <row r="4921" spans="1:3" x14ac:dyDescent="0.25">
      <c r="A4921" s="157"/>
      <c r="B4921" s="161"/>
      <c r="C4921" s="161"/>
    </row>
    <row r="4922" spans="1:3" x14ac:dyDescent="0.25">
      <c r="A4922" s="157"/>
      <c r="B4922" s="161"/>
      <c r="C4922" s="161"/>
    </row>
    <row r="4923" spans="1:3" x14ac:dyDescent="0.25">
      <c r="A4923" s="157"/>
      <c r="B4923" s="161"/>
      <c r="C4923" s="161"/>
    </row>
    <row r="4924" spans="1:3" x14ac:dyDescent="0.25">
      <c r="A4924" s="157"/>
      <c r="B4924" s="161"/>
      <c r="C4924" s="161"/>
    </row>
    <row r="4925" spans="1:3" x14ac:dyDescent="0.25">
      <c r="A4925" s="157"/>
      <c r="B4925" s="161"/>
      <c r="C4925" s="161"/>
    </row>
    <row r="4926" spans="1:3" x14ac:dyDescent="0.25">
      <c r="A4926" s="157"/>
      <c r="B4926" s="161"/>
      <c r="C4926" s="161"/>
    </row>
    <row r="4927" spans="1:3" x14ac:dyDescent="0.25">
      <c r="A4927" s="157"/>
      <c r="B4927" s="161"/>
      <c r="C4927" s="161"/>
    </row>
    <row r="4928" spans="1:3" x14ac:dyDescent="0.25">
      <c r="A4928" s="157"/>
      <c r="B4928" s="161"/>
      <c r="C4928" s="161"/>
    </row>
    <row r="4929" spans="1:3" x14ac:dyDescent="0.25">
      <c r="A4929" s="157"/>
      <c r="B4929" s="161"/>
      <c r="C4929" s="161"/>
    </row>
    <row r="4930" spans="1:3" x14ac:dyDescent="0.25">
      <c r="A4930" s="157"/>
      <c r="B4930" s="161"/>
      <c r="C4930" s="161"/>
    </row>
    <row r="4931" spans="1:3" x14ac:dyDescent="0.25">
      <c r="A4931" s="157"/>
      <c r="B4931" s="161"/>
      <c r="C4931" s="161"/>
    </row>
    <row r="4932" spans="1:3" x14ac:dyDescent="0.25">
      <c r="A4932" s="157"/>
      <c r="B4932" s="161"/>
      <c r="C4932" s="161"/>
    </row>
    <row r="4933" spans="1:3" x14ac:dyDescent="0.25">
      <c r="A4933" s="157"/>
      <c r="B4933" s="161"/>
      <c r="C4933" s="161"/>
    </row>
    <row r="4934" spans="1:3" x14ac:dyDescent="0.25">
      <c r="A4934" s="157"/>
      <c r="B4934" s="161"/>
      <c r="C4934" s="161"/>
    </row>
    <row r="4935" spans="1:3" x14ac:dyDescent="0.25">
      <c r="A4935" s="157"/>
      <c r="B4935" s="161"/>
      <c r="C4935" s="161"/>
    </row>
    <row r="4936" spans="1:3" x14ac:dyDescent="0.25">
      <c r="A4936" s="157"/>
      <c r="B4936" s="161"/>
      <c r="C4936" s="161"/>
    </row>
    <row r="4937" spans="1:3" x14ac:dyDescent="0.25">
      <c r="A4937" s="157"/>
      <c r="B4937" s="161"/>
      <c r="C4937" s="161"/>
    </row>
    <row r="4938" spans="1:3" x14ac:dyDescent="0.25">
      <c r="A4938" s="157"/>
      <c r="B4938" s="161"/>
      <c r="C4938" s="161"/>
    </row>
    <row r="4939" spans="1:3" x14ac:dyDescent="0.25">
      <c r="A4939" s="157"/>
      <c r="B4939" s="161"/>
      <c r="C4939" s="161"/>
    </row>
    <row r="4940" spans="1:3" x14ac:dyDescent="0.25">
      <c r="A4940" s="157"/>
      <c r="B4940" s="161"/>
      <c r="C4940" s="161"/>
    </row>
    <row r="4941" spans="1:3" x14ac:dyDescent="0.25">
      <c r="A4941" s="157"/>
      <c r="B4941" s="161"/>
      <c r="C4941" s="161"/>
    </row>
    <row r="4942" spans="1:3" x14ac:dyDescent="0.25">
      <c r="A4942" s="157"/>
      <c r="B4942" s="161"/>
      <c r="C4942" s="161"/>
    </row>
    <row r="4943" spans="1:3" x14ac:dyDescent="0.25">
      <c r="A4943" s="157"/>
      <c r="B4943" s="161"/>
      <c r="C4943" s="161"/>
    </row>
    <row r="4944" spans="1:3" x14ac:dyDescent="0.25">
      <c r="A4944" s="157"/>
      <c r="B4944" s="161"/>
      <c r="C4944" s="161"/>
    </row>
    <row r="4945" spans="1:3" x14ac:dyDescent="0.25">
      <c r="A4945" s="157"/>
      <c r="B4945" s="161"/>
      <c r="C4945" s="161"/>
    </row>
    <row r="4946" spans="1:3" x14ac:dyDescent="0.25">
      <c r="A4946" s="157"/>
      <c r="B4946" s="161"/>
      <c r="C4946" s="161"/>
    </row>
    <row r="4947" spans="1:3" x14ac:dyDescent="0.25">
      <c r="A4947" s="157"/>
      <c r="B4947" s="161"/>
      <c r="C4947" s="161"/>
    </row>
    <row r="4948" spans="1:3" x14ac:dyDescent="0.25">
      <c r="A4948" s="157"/>
      <c r="B4948" s="161"/>
      <c r="C4948" s="161"/>
    </row>
    <row r="4949" spans="1:3" x14ac:dyDescent="0.25">
      <c r="A4949" s="157"/>
      <c r="B4949" s="161"/>
      <c r="C4949" s="161"/>
    </row>
    <row r="4950" spans="1:3" x14ac:dyDescent="0.25">
      <c r="A4950" s="157"/>
      <c r="B4950" s="161"/>
      <c r="C4950" s="161"/>
    </row>
    <row r="4951" spans="1:3" x14ac:dyDescent="0.25">
      <c r="A4951" s="157"/>
      <c r="B4951" s="161"/>
      <c r="C4951" s="161"/>
    </row>
    <row r="4952" spans="1:3" x14ac:dyDescent="0.25">
      <c r="A4952" s="157"/>
      <c r="B4952" s="161"/>
      <c r="C4952" s="161"/>
    </row>
    <row r="4953" spans="1:3" x14ac:dyDescent="0.25">
      <c r="A4953" s="157"/>
      <c r="B4953" s="161"/>
      <c r="C4953" s="161"/>
    </row>
    <row r="4954" spans="1:3" x14ac:dyDescent="0.25">
      <c r="A4954" s="157"/>
      <c r="B4954" s="161"/>
      <c r="C4954" s="161"/>
    </row>
    <row r="4955" spans="1:3" x14ac:dyDescent="0.25">
      <c r="A4955" s="157"/>
      <c r="B4955" s="161"/>
      <c r="C4955" s="161"/>
    </row>
    <row r="4956" spans="1:3" x14ac:dyDescent="0.25">
      <c r="A4956" s="157"/>
      <c r="B4956" s="161"/>
      <c r="C4956" s="161"/>
    </row>
    <row r="4957" spans="1:3" x14ac:dyDescent="0.25">
      <c r="A4957" s="157"/>
      <c r="B4957" s="161"/>
      <c r="C4957" s="161"/>
    </row>
    <row r="4958" spans="1:3" x14ac:dyDescent="0.25">
      <c r="A4958" s="157"/>
      <c r="B4958" s="161"/>
      <c r="C4958" s="161"/>
    </row>
    <row r="4959" spans="1:3" x14ac:dyDescent="0.25">
      <c r="A4959" s="157"/>
      <c r="B4959" s="161"/>
      <c r="C4959" s="161"/>
    </row>
    <row r="4960" spans="1:3" x14ac:dyDescent="0.25">
      <c r="A4960" s="157"/>
      <c r="B4960" s="161"/>
      <c r="C4960" s="161"/>
    </row>
    <row r="4961" spans="1:3" x14ac:dyDescent="0.25">
      <c r="A4961" s="157"/>
      <c r="B4961" s="161"/>
      <c r="C4961" s="161"/>
    </row>
    <row r="4962" spans="1:3" x14ac:dyDescent="0.25">
      <c r="A4962" s="157"/>
      <c r="B4962" s="161"/>
      <c r="C4962" s="161"/>
    </row>
    <row r="4963" spans="1:3" x14ac:dyDescent="0.25">
      <c r="A4963" s="157"/>
      <c r="B4963" s="161"/>
      <c r="C4963" s="161"/>
    </row>
    <row r="4964" spans="1:3" x14ac:dyDescent="0.25">
      <c r="A4964" s="157"/>
      <c r="B4964" s="161"/>
      <c r="C4964" s="161"/>
    </row>
    <row r="4965" spans="1:3" x14ac:dyDescent="0.25">
      <c r="A4965" s="157"/>
      <c r="B4965" s="161"/>
      <c r="C4965" s="161"/>
    </row>
    <row r="4966" spans="1:3" x14ac:dyDescent="0.25">
      <c r="A4966" s="157"/>
      <c r="B4966" s="161"/>
      <c r="C4966" s="161"/>
    </row>
    <row r="4967" spans="1:3" x14ac:dyDescent="0.25">
      <c r="A4967" s="157"/>
      <c r="B4967" s="161"/>
      <c r="C4967" s="161"/>
    </row>
    <row r="4968" spans="1:3" x14ac:dyDescent="0.25">
      <c r="A4968" s="157"/>
      <c r="B4968" s="161"/>
      <c r="C4968" s="161"/>
    </row>
    <row r="4969" spans="1:3" x14ac:dyDescent="0.25">
      <c r="A4969" s="157"/>
      <c r="B4969" s="161"/>
      <c r="C4969" s="161"/>
    </row>
    <row r="4970" spans="1:3" x14ac:dyDescent="0.25">
      <c r="A4970" s="157"/>
      <c r="B4970" s="161"/>
      <c r="C4970" s="161"/>
    </row>
    <row r="4971" spans="1:3" x14ac:dyDescent="0.25">
      <c r="A4971" s="157"/>
      <c r="B4971" s="161"/>
      <c r="C4971" s="161"/>
    </row>
    <row r="4972" spans="1:3" x14ac:dyDescent="0.25">
      <c r="A4972" s="157"/>
      <c r="B4972" s="161"/>
      <c r="C4972" s="161"/>
    </row>
    <row r="4973" spans="1:3" x14ac:dyDescent="0.25">
      <c r="A4973" s="157"/>
      <c r="B4973" s="161"/>
      <c r="C4973" s="161"/>
    </row>
    <row r="4974" spans="1:3" x14ac:dyDescent="0.25">
      <c r="A4974" s="157"/>
      <c r="B4974" s="161"/>
      <c r="C4974" s="161"/>
    </row>
    <row r="4975" spans="1:3" x14ac:dyDescent="0.25">
      <c r="A4975" s="157"/>
      <c r="B4975" s="161"/>
      <c r="C4975" s="161"/>
    </row>
    <row r="4976" spans="1:3" x14ac:dyDescent="0.25">
      <c r="A4976" s="157"/>
      <c r="B4976" s="161"/>
      <c r="C4976" s="161"/>
    </row>
    <row r="4977" spans="1:3" x14ac:dyDescent="0.25">
      <c r="A4977" s="157"/>
      <c r="B4977" s="161"/>
      <c r="C4977" s="161"/>
    </row>
    <row r="4978" spans="1:3" x14ac:dyDescent="0.25">
      <c r="A4978" s="157"/>
      <c r="B4978" s="161"/>
      <c r="C4978" s="161"/>
    </row>
    <row r="4979" spans="1:3" x14ac:dyDescent="0.25">
      <c r="A4979" s="157"/>
      <c r="B4979" s="161"/>
      <c r="C4979" s="161"/>
    </row>
    <row r="4980" spans="1:3" x14ac:dyDescent="0.25">
      <c r="A4980" s="157"/>
      <c r="B4980" s="161"/>
      <c r="C4980" s="161"/>
    </row>
    <row r="4981" spans="1:3" x14ac:dyDescent="0.25">
      <c r="A4981" s="157"/>
      <c r="B4981" s="161"/>
      <c r="C4981" s="161"/>
    </row>
    <row r="4982" spans="1:3" x14ac:dyDescent="0.25">
      <c r="A4982" s="157"/>
      <c r="B4982" s="161"/>
      <c r="C4982" s="161"/>
    </row>
    <row r="4983" spans="1:3" x14ac:dyDescent="0.25">
      <c r="A4983" s="157"/>
      <c r="B4983" s="161"/>
      <c r="C4983" s="161"/>
    </row>
    <row r="4984" spans="1:3" x14ac:dyDescent="0.25">
      <c r="A4984" s="157"/>
      <c r="B4984" s="161"/>
      <c r="C4984" s="161"/>
    </row>
    <row r="4985" spans="1:3" x14ac:dyDescent="0.25">
      <c r="A4985" s="157"/>
      <c r="B4985" s="161"/>
      <c r="C4985" s="161"/>
    </row>
    <row r="4986" spans="1:3" x14ac:dyDescent="0.25">
      <c r="A4986" s="157"/>
      <c r="B4986" s="161"/>
      <c r="C4986" s="161"/>
    </row>
    <row r="4987" spans="1:3" x14ac:dyDescent="0.25">
      <c r="A4987" s="157"/>
      <c r="B4987" s="161"/>
      <c r="C4987" s="161"/>
    </row>
    <row r="4988" spans="1:3" x14ac:dyDescent="0.25">
      <c r="A4988" s="157"/>
      <c r="B4988" s="161"/>
      <c r="C4988" s="161"/>
    </row>
    <row r="4989" spans="1:3" x14ac:dyDescent="0.25">
      <c r="A4989" s="157"/>
      <c r="B4989" s="161"/>
      <c r="C4989" s="161"/>
    </row>
    <row r="4990" spans="1:3" x14ac:dyDescent="0.25">
      <c r="A4990" s="157"/>
      <c r="B4990" s="161"/>
      <c r="C4990" s="161"/>
    </row>
    <row r="4991" spans="1:3" x14ac:dyDescent="0.25">
      <c r="A4991" s="157"/>
      <c r="B4991" s="161"/>
      <c r="C4991" s="161"/>
    </row>
    <row r="4992" spans="1:3" x14ac:dyDescent="0.25">
      <c r="A4992" s="157"/>
      <c r="B4992" s="161"/>
      <c r="C4992" s="161"/>
    </row>
    <row r="4993" spans="1:3" x14ac:dyDescent="0.25">
      <c r="A4993" s="157"/>
      <c r="B4993" s="161"/>
      <c r="C4993" s="161"/>
    </row>
    <row r="4994" spans="1:3" x14ac:dyDescent="0.25">
      <c r="A4994" s="157"/>
      <c r="B4994" s="161"/>
      <c r="C4994" s="161"/>
    </row>
    <row r="4995" spans="1:3" x14ac:dyDescent="0.25">
      <c r="A4995" s="157"/>
      <c r="B4995" s="161"/>
      <c r="C4995" s="161"/>
    </row>
    <row r="4996" spans="1:3" x14ac:dyDescent="0.25">
      <c r="A4996" s="157"/>
      <c r="B4996" s="161"/>
      <c r="C4996" s="161"/>
    </row>
    <row r="4997" spans="1:3" x14ac:dyDescent="0.25">
      <c r="A4997" s="157"/>
      <c r="B4997" s="161"/>
      <c r="C4997" s="161"/>
    </row>
    <row r="4998" spans="1:3" x14ac:dyDescent="0.25">
      <c r="A4998" s="157"/>
      <c r="B4998" s="161"/>
      <c r="C4998" s="161"/>
    </row>
    <row r="4999" spans="1:3" x14ac:dyDescent="0.25">
      <c r="A4999" s="157"/>
      <c r="B4999" s="161"/>
      <c r="C4999" s="161"/>
    </row>
    <row r="5000" spans="1:3" x14ac:dyDescent="0.25">
      <c r="A5000" s="157"/>
      <c r="B5000" s="161"/>
      <c r="C5000" s="161"/>
    </row>
    <row r="5001" spans="1:3" x14ac:dyDescent="0.25">
      <c r="A5001" s="157"/>
      <c r="B5001" s="161"/>
      <c r="C5001" s="161"/>
    </row>
    <row r="5002" spans="1:3" x14ac:dyDescent="0.25">
      <c r="A5002" s="157"/>
      <c r="B5002" s="161"/>
      <c r="C5002" s="161"/>
    </row>
    <row r="5003" spans="1:3" x14ac:dyDescent="0.25">
      <c r="A5003" s="157"/>
      <c r="B5003" s="161"/>
      <c r="C5003" s="161"/>
    </row>
    <row r="5004" spans="1:3" x14ac:dyDescent="0.25">
      <c r="A5004" s="157"/>
      <c r="B5004" s="161"/>
      <c r="C5004" s="161"/>
    </row>
    <row r="5005" spans="1:3" x14ac:dyDescent="0.25">
      <c r="A5005" s="157"/>
      <c r="B5005" s="161"/>
      <c r="C5005" s="161"/>
    </row>
    <row r="5006" spans="1:3" x14ac:dyDescent="0.25">
      <c r="A5006" s="157"/>
      <c r="B5006" s="161"/>
      <c r="C5006" s="161"/>
    </row>
    <row r="5007" spans="1:3" x14ac:dyDescent="0.25">
      <c r="A5007" s="157"/>
      <c r="B5007" s="161"/>
      <c r="C5007" s="161"/>
    </row>
    <row r="5008" spans="1:3" x14ac:dyDescent="0.25">
      <c r="A5008" s="157"/>
      <c r="B5008" s="161"/>
      <c r="C5008" s="161"/>
    </row>
    <row r="5009" spans="1:3" x14ac:dyDescent="0.25">
      <c r="A5009" s="157"/>
      <c r="B5009" s="161"/>
      <c r="C5009" s="161"/>
    </row>
    <row r="5010" spans="1:3" x14ac:dyDescent="0.25">
      <c r="A5010" s="157"/>
      <c r="B5010" s="161"/>
      <c r="C5010" s="161"/>
    </row>
    <row r="5011" spans="1:3" x14ac:dyDescent="0.25">
      <c r="A5011" s="157"/>
      <c r="B5011" s="161"/>
      <c r="C5011" s="161"/>
    </row>
    <row r="5012" spans="1:3" x14ac:dyDescent="0.25">
      <c r="A5012" s="157"/>
      <c r="B5012" s="161"/>
      <c r="C5012" s="161"/>
    </row>
    <row r="5013" spans="1:3" x14ac:dyDescent="0.25">
      <c r="A5013" s="157"/>
      <c r="B5013" s="161"/>
      <c r="C5013" s="161"/>
    </row>
    <row r="5014" spans="1:3" x14ac:dyDescent="0.25">
      <c r="A5014" s="157"/>
      <c r="B5014" s="161"/>
      <c r="C5014" s="161"/>
    </row>
    <row r="5015" spans="1:3" x14ac:dyDescent="0.25">
      <c r="A5015" s="157"/>
      <c r="B5015" s="161"/>
      <c r="C5015" s="161"/>
    </row>
    <row r="5016" spans="1:3" x14ac:dyDescent="0.25">
      <c r="A5016" s="157"/>
      <c r="B5016" s="161"/>
      <c r="C5016" s="161"/>
    </row>
    <row r="5017" spans="1:3" x14ac:dyDescent="0.25">
      <c r="A5017" s="157"/>
      <c r="B5017" s="161"/>
      <c r="C5017" s="161"/>
    </row>
    <row r="5018" spans="1:3" x14ac:dyDescent="0.25">
      <c r="A5018" s="157"/>
      <c r="B5018" s="161"/>
      <c r="C5018" s="161"/>
    </row>
    <row r="5019" spans="1:3" x14ac:dyDescent="0.25">
      <c r="A5019" s="157"/>
      <c r="B5019" s="161"/>
      <c r="C5019" s="161"/>
    </row>
    <row r="5020" spans="1:3" x14ac:dyDescent="0.25">
      <c r="A5020" s="157"/>
      <c r="B5020" s="161"/>
      <c r="C5020" s="161"/>
    </row>
    <row r="5021" spans="1:3" x14ac:dyDescent="0.25">
      <c r="A5021" s="157"/>
      <c r="B5021" s="161"/>
      <c r="C5021" s="161"/>
    </row>
    <row r="5022" spans="1:3" x14ac:dyDescent="0.25">
      <c r="A5022" s="157"/>
      <c r="B5022" s="161"/>
      <c r="C5022" s="161"/>
    </row>
    <row r="5023" spans="1:3" x14ac:dyDescent="0.25">
      <c r="A5023" s="157"/>
      <c r="B5023" s="161"/>
      <c r="C5023" s="161"/>
    </row>
    <row r="5024" spans="1:3" x14ac:dyDescent="0.25">
      <c r="A5024" s="157"/>
      <c r="B5024" s="161"/>
      <c r="C5024" s="161"/>
    </row>
    <row r="5025" spans="1:3" x14ac:dyDescent="0.25">
      <c r="A5025" s="157"/>
      <c r="B5025" s="161"/>
      <c r="C5025" s="161"/>
    </row>
    <row r="5026" spans="1:3" x14ac:dyDescent="0.25">
      <c r="A5026" s="157"/>
      <c r="B5026" s="161"/>
      <c r="C5026" s="161"/>
    </row>
    <row r="5027" spans="1:3" x14ac:dyDescent="0.25">
      <c r="A5027" s="157"/>
      <c r="B5027" s="161"/>
      <c r="C5027" s="161"/>
    </row>
    <row r="5028" spans="1:3" x14ac:dyDescent="0.25">
      <c r="A5028" s="157"/>
      <c r="B5028" s="161"/>
      <c r="C5028" s="161"/>
    </row>
    <row r="5029" spans="1:3" x14ac:dyDescent="0.25">
      <c r="A5029" s="157"/>
      <c r="B5029" s="161"/>
      <c r="C5029" s="161"/>
    </row>
    <row r="5030" spans="1:3" x14ac:dyDescent="0.25">
      <c r="A5030" s="157"/>
      <c r="B5030" s="161"/>
      <c r="C5030" s="161"/>
    </row>
    <row r="5031" spans="1:3" x14ac:dyDescent="0.25">
      <c r="A5031" s="157"/>
      <c r="B5031" s="161"/>
      <c r="C5031" s="161"/>
    </row>
    <row r="5032" spans="1:3" x14ac:dyDescent="0.25">
      <c r="A5032" s="157"/>
      <c r="B5032" s="161"/>
      <c r="C5032" s="161"/>
    </row>
    <row r="5033" spans="1:3" x14ac:dyDescent="0.25">
      <c r="A5033" s="157"/>
      <c r="B5033" s="161"/>
      <c r="C5033" s="161"/>
    </row>
    <row r="5034" spans="1:3" x14ac:dyDescent="0.25">
      <c r="A5034" s="157"/>
      <c r="B5034" s="161"/>
      <c r="C5034" s="161"/>
    </row>
    <row r="5035" spans="1:3" x14ac:dyDescent="0.25">
      <c r="A5035" s="157"/>
      <c r="B5035" s="161"/>
      <c r="C5035" s="161"/>
    </row>
    <row r="5036" spans="1:3" x14ac:dyDescent="0.25">
      <c r="A5036" s="157"/>
      <c r="B5036" s="161"/>
      <c r="C5036" s="161"/>
    </row>
    <row r="5037" spans="1:3" x14ac:dyDescent="0.25">
      <c r="A5037" s="157"/>
      <c r="B5037" s="161"/>
      <c r="C5037" s="161"/>
    </row>
    <row r="5038" spans="1:3" x14ac:dyDescent="0.25">
      <c r="A5038" s="157"/>
      <c r="B5038" s="161"/>
      <c r="C5038" s="161"/>
    </row>
    <row r="5039" spans="1:3" x14ac:dyDescent="0.25">
      <c r="A5039" s="157"/>
      <c r="B5039" s="161"/>
      <c r="C5039" s="161"/>
    </row>
    <row r="5040" spans="1:3" x14ac:dyDescent="0.25">
      <c r="A5040" s="157"/>
      <c r="B5040" s="161"/>
      <c r="C5040" s="161"/>
    </row>
    <row r="5041" spans="1:3" x14ac:dyDescent="0.25">
      <c r="A5041" s="157"/>
      <c r="B5041" s="161"/>
      <c r="C5041" s="161"/>
    </row>
    <row r="5042" spans="1:3" x14ac:dyDescent="0.25">
      <c r="A5042" s="157"/>
      <c r="B5042" s="161"/>
      <c r="C5042" s="161"/>
    </row>
    <row r="5043" spans="1:3" x14ac:dyDescent="0.25">
      <c r="A5043" s="157"/>
      <c r="B5043" s="161"/>
      <c r="C5043" s="161"/>
    </row>
    <row r="5044" spans="1:3" x14ac:dyDescent="0.25">
      <c r="A5044" s="157"/>
      <c r="B5044" s="161"/>
      <c r="C5044" s="161"/>
    </row>
    <row r="5045" spans="1:3" x14ac:dyDescent="0.25">
      <c r="A5045" s="157"/>
      <c r="B5045" s="161"/>
      <c r="C5045" s="161"/>
    </row>
    <row r="5046" spans="1:3" x14ac:dyDescent="0.25">
      <c r="A5046" s="157"/>
      <c r="B5046" s="161"/>
      <c r="C5046" s="161"/>
    </row>
    <row r="5047" spans="1:3" x14ac:dyDescent="0.25">
      <c r="A5047" s="157"/>
      <c r="B5047" s="161"/>
      <c r="C5047" s="161"/>
    </row>
    <row r="5048" spans="1:3" x14ac:dyDescent="0.25">
      <c r="A5048" s="157"/>
      <c r="B5048" s="161"/>
      <c r="C5048" s="161"/>
    </row>
    <row r="5049" spans="1:3" x14ac:dyDescent="0.25">
      <c r="A5049" s="157"/>
      <c r="B5049" s="161"/>
      <c r="C5049" s="161"/>
    </row>
    <row r="5050" spans="1:3" x14ac:dyDescent="0.25">
      <c r="A5050" s="157"/>
      <c r="B5050" s="161"/>
      <c r="C5050" s="161"/>
    </row>
    <row r="5051" spans="1:3" x14ac:dyDescent="0.25">
      <c r="A5051" s="157"/>
      <c r="B5051" s="161"/>
      <c r="C5051" s="161"/>
    </row>
    <row r="5052" spans="1:3" x14ac:dyDescent="0.25">
      <c r="A5052" s="157"/>
      <c r="B5052" s="161"/>
      <c r="C5052" s="161"/>
    </row>
    <row r="5053" spans="1:3" x14ac:dyDescent="0.25">
      <c r="A5053" s="157"/>
      <c r="B5053" s="161"/>
      <c r="C5053" s="161"/>
    </row>
    <row r="5054" spans="1:3" x14ac:dyDescent="0.25">
      <c r="A5054" s="157"/>
      <c r="B5054" s="161"/>
      <c r="C5054" s="161"/>
    </row>
    <row r="5055" spans="1:3" x14ac:dyDescent="0.25">
      <c r="A5055" s="157"/>
      <c r="B5055" s="161"/>
      <c r="C5055" s="161"/>
    </row>
    <row r="5056" spans="1:3" x14ac:dyDescent="0.25">
      <c r="A5056" s="157"/>
      <c r="B5056" s="161"/>
      <c r="C5056" s="161"/>
    </row>
    <row r="5057" spans="1:3" x14ac:dyDescent="0.25">
      <c r="A5057" s="157"/>
      <c r="B5057" s="161"/>
      <c r="C5057" s="161"/>
    </row>
    <row r="5058" spans="1:3" x14ac:dyDescent="0.25">
      <c r="A5058" s="157"/>
      <c r="B5058" s="161"/>
      <c r="C5058" s="161"/>
    </row>
    <row r="5059" spans="1:3" x14ac:dyDescent="0.25">
      <c r="A5059" s="157"/>
      <c r="B5059" s="161"/>
      <c r="C5059" s="161"/>
    </row>
    <row r="5060" spans="1:3" x14ac:dyDescent="0.25">
      <c r="A5060" s="157"/>
      <c r="B5060" s="161"/>
      <c r="C5060" s="161"/>
    </row>
    <row r="5061" spans="1:3" x14ac:dyDescent="0.25">
      <c r="A5061" s="157"/>
      <c r="B5061" s="161"/>
      <c r="C5061" s="161"/>
    </row>
    <row r="5062" spans="1:3" x14ac:dyDescent="0.25">
      <c r="A5062" s="157"/>
      <c r="B5062" s="161"/>
      <c r="C5062" s="161"/>
    </row>
    <row r="5063" spans="1:3" x14ac:dyDescent="0.25">
      <c r="A5063" s="157"/>
      <c r="B5063" s="161"/>
      <c r="C5063" s="161"/>
    </row>
    <row r="5064" spans="1:3" x14ac:dyDescent="0.25">
      <c r="A5064" s="157"/>
      <c r="B5064" s="161"/>
      <c r="C5064" s="161"/>
    </row>
    <row r="5065" spans="1:3" x14ac:dyDescent="0.25">
      <c r="A5065" s="157"/>
      <c r="B5065" s="161"/>
      <c r="C5065" s="161"/>
    </row>
    <row r="5066" spans="1:3" x14ac:dyDescent="0.25">
      <c r="A5066" s="157"/>
      <c r="B5066" s="161"/>
      <c r="C5066" s="161"/>
    </row>
    <row r="5067" spans="1:3" x14ac:dyDescent="0.25">
      <c r="A5067" s="157"/>
      <c r="B5067" s="161"/>
      <c r="C5067" s="161"/>
    </row>
    <row r="5068" spans="1:3" x14ac:dyDescent="0.25">
      <c r="A5068" s="157"/>
      <c r="B5068" s="161"/>
      <c r="C5068" s="161"/>
    </row>
    <row r="5069" spans="1:3" x14ac:dyDescent="0.25">
      <c r="A5069" s="157"/>
      <c r="B5069" s="161"/>
      <c r="C5069" s="161"/>
    </row>
    <row r="5070" spans="1:3" x14ac:dyDescent="0.25">
      <c r="A5070" s="157"/>
      <c r="B5070" s="161"/>
      <c r="C5070" s="161"/>
    </row>
    <row r="5071" spans="1:3" x14ac:dyDescent="0.25">
      <c r="A5071" s="157"/>
      <c r="B5071" s="161"/>
      <c r="C5071" s="161"/>
    </row>
    <row r="5072" spans="1:3" x14ac:dyDescent="0.25">
      <c r="A5072" s="157"/>
      <c r="B5072" s="161"/>
      <c r="C5072" s="161"/>
    </row>
    <row r="5073" spans="1:3" x14ac:dyDescent="0.25">
      <c r="A5073" s="157"/>
      <c r="B5073" s="161"/>
      <c r="C5073" s="161"/>
    </row>
    <row r="5074" spans="1:3" x14ac:dyDescent="0.25">
      <c r="A5074" s="157"/>
      <c r="B5074" s="161"/>
      <c r="C5074" s="161"/>
    </row>
    <row r="5075" spans="1:3" x14ac:dyDescent="0.25">
      <c r="A5075" s="157"/>
      <c r="B5075" s="161"/>
      <c r="C5075" s="161"/>
    </row>
    <row r="5076" spans="1:3" x14ac:dyDescent="0.25">
      <c r="A5076" s="157"/>
      <c r="B5076" s="161"/>
      <c r="C5076" s="161"/>
    </row>
    <row r="5077" spans="1:3" x14ac:dyDescent="0.25">
      <c r="A5077" s="157"/>
      <c r="B5077" s="161"/>
      <c r="C5077" s="161"/>
    </row>
    <row r="5078" spans="1:3" x14ac:dyDescent="0.25">
      <c r="A5078" s="157"/>
      <c r="B5078" s="161"/>
      <c r="C5078" s="161"/>
    </row>
    <row r="5079" spans="1:3" x14ac:dyDescent="0.25">
      <c r="A5079" s="157"/>
      <c r="B5079" s="161"/>
      <c r="C5079" s="161"/>
    </row>
    <row r="5080" spans="1:3" x14ac:dyDescent="0.25">
      <c r="A5080" s="157"/>
      <c r="B5080" s="161"/>
      <c r="C5080" s="161"/>
    </row>
    <row r="5081" spans="1:3" x14ac:dyDescent="0.25">
      <c r="A5081" s="157"/>
      <c r="B5081" s="161"/>
      <c r="C5081" s="161"/>
    </row>
    <row r="5082" spans="1:3" x14ac:dyDescent="0.25">
      <c r="A5082" s="157"/>
      <c r="B5082" s="161"/>
      <c r="C5082" s="161"/>
    </row>
    <row r="5083" spans="1:3" x14ac:dyDescent="0.25">
      <c r="A5083" s="157"/>
      <c r="B5083" s="161"/>
      <c r="C5083" s="161"/>
    </row>
    <row r="5084" spans="1:3" x14ac:dyDescent="0.25">
      <c r="A5084" s="157"/>
      <c r="B5084" s="161"/>
      <c r="C5084" s="161"/>
    </row>
    <row r="5085" spans="1:3" x14ac:dyDescent="0.25">
      <c r="A5085" s="157"/>
      <c r="B5085" s="161"/>
      <c r="C5085" s="161"/>
    </row>
    <row r="5086" spans="1:3" x14ac:dyDescent="0.25">
      <c r="A5086" s="157"/>
      <c r="B5086" s="161"/>
      <c r="C5086" s="161"/>
    </row>
    <row r="5087" spans="1:3" x14ac:dyDescent="0.25">
      <c r="A5087" s="157"/>
      <c r="B5087" s="161"/>
      <c r="C5087" s="161"/>
    </row>
    <row r="5088" spans="1:3" x14ac:dyDescent="0.25">
      <c r="A5088" s="157"/>
      <c r="B5088" s="161"/>
      <c r="C5088" s="161"/>
    </row>
    <row r="5089" spans="1:3" x14ac:dyDescent="0.25">
      <c r="A5089" s="157"/>
      <c r="B5089" s="161"/>
      <c r="C5089" s="161"/>
    </row>
    <row r="5090" spans="1:3" x14ac:dyDescent="0.25">
      <c r="A5090" s="157"/>
      <c r="B5090" s="161"/>
      <c r="C5090" s="161"/>
    </row>
    <row r="5091" spans="1:3" x14ac:dyDescent="0.25">
      <c r="A5091" s="157"/>
      <c r="B5091" s="161"/>
      <c r="C5091" s="161"/>
    </row>
    <row r="5092" spans="1:3" x14ac:dyDescent="0.25">
      <c r="A5092" s="157"/>
      <c r="B5092" s="161"/>
      <c r="C5092" s="161"/>
    </row>
    <row r="5093" spans="1:3" x14ac:dyDescent="0.25">
      <c r="A5093" s="157"/>
      <c r="B5093" s="161"/>
      <c r="C5093" s="161"/>
    </row>
    <row r="5094" spans="1:3" x14ac:dyDescent="0.25">
      <c r="A5094" s="157"/>
      <c r="B5094" s="161"/>
      <c r="C5094" s="161"/>
    </row>
    <row r="5095" spans="1:3" x14ac:dyDescent="0.25">
      <c r="A5095" s="157"/>
      <c r="B5095" s="161"/>
      <c r="C5095" s="161"/>
    </row>
    <row r="5096" spans="1:3" x14ac:dyDescent="0.25">
      <c r="A5096" s="157"/>
      <c r="B5096" s="161"/>
      <c r="C5096" s="161"/>
    </row>
    <row r="5097" spans="1:3" x14ac:dyDescent="0.25">
      <c r="A5097" s="157"/>
      <c r="B5097" s="161"/>
      <c r="C5097" s="161"/>
    </row>
    <row r="5098" spans="1:3" x14ac:dyDescent="0.25">
      <c r="A5098" s="157"/>
      <c r="B5098" s="161"/>
      <c r="C5098" s="161"/>
    </row>
    <row r="5099" spans="1:3" x14ac:dyDescent="0.25">
      <c r="A5099" s="157"/>
      <c r="B5099" s="161"/>
      <c r="C5099" s="161"/>
    </row>
    <row r="5100" spans="1:3" x14ac:dyDescent="0.25">
      <c r="A5100" s="157"/>
      <c r="B5100" s="161"/>
      <c r="C5100" s="161"/>
    </row>
    <row r="5101" spans="1:3" x14ac:dyDescent="0.25">
      <c r="A5101" s="157"/>
      <c r="B5101" s="161"/>
      <c r="C5101" s="161"/>
    </row>
    <row r="5102" spans="1:3" x14ac:dyDescent="0.25">
      <c r="A5102" s="157"/>
      <c r="B5102" s="161"/>
      <c r="C5102" s="161"/>
    </row>
    <row r="5103" spans="1:3" x14ac:dyDescent="0.25">
      <c r="A5103" s="157"/>
      <c r="B5103" s="161"/>
      <c r="C5103" s="161"/>
    </row>
    <row r="5104" spans="1:3" x14ac:dyDescent="0.25">
      <c r="A5104" s="157"/>
      <c r="B5104" s="161"/>
      <c r="C5104" s="161"/>
    </row>
    <row r="5105" spans="1:3" x14ac:dyDescent="0.25">
      <c r="A5105" s="157"/>
      <c r="B5105" s="161"/>
      <c r="C5105" s="161"/>
    </row>
    <row r="5106" spans="1:3" x14ac:dyDescent="0.25">
      <c r="A5106" s="157"/>
      <c r="B5106" s="161"/>
      <c r="C5106" s="161"/>
    </row>
    <row r="5107" spans="1:3" x14ac:dyDescent="0.25">
      <c r="A5107" s="157"/>
      <c r="B5107" s="161"/>
      <c r="C5107" s="161"/>
    </row>
    <row r="5108" spans="1:3" x14ac:dyDescent="0.25">
      <c r="A5108" s="157"/>
      <c r="B5108" s="161"/>
      <c r="C5108" s="161"/>
    </row>
    <row r="5109" spans="1:3" x14ac:dyDescent="0.25">
      <c r="A5109" s="157"/>
      <c r="B5109" s="161"/>
      <c r="C5109" s="161"/>
    </row>
    <row r="5110" spans="1:3" x14ac:dyDescent="0.25">
      <c r="A5110" s="157"/>
      <c r="B5110" s="161"/>
      <c r="C5110" s="161"/>
    </row>
    <row r="5111" spans="1:3" x14ac:dyDescent="0.25">
      <c r="A5111" s="157"/>
      <c r="B5111" s="161"/>
      <c r="C5111" s="161"/>
    </row>
    <row r="5112" spans="1:3" x14ac:dyDescent="0.25">
      <c r="A5112" s="157"/>
      <c r="B5112" s="161"/>
      <c r="C5112" s="161"/>
    </row>
    <row r="5113" spans="1:3" x14ac:dyDescent="0.25">
      <c r="A5113" s="157"/>
      <c r="B5113" s="161"/>
      <c r="C5113" s="161"/>
    </row>
    <row r="5114" spans="1:3" x14ac:dyDescent="0.25">
      <c r="A5114" s="157"/>
      <c r="B5114" s="161"/>
      <c r="C5114" s="161"/>
    </row>
    <row r="5115" spans="1:3" x14ac:dyDescent="0.25">
      <c r="A5115" s="157"/>
      <c r="B5115" s="161"/>
      <c r="C5115" s="161"/>
    </row>
    <row r="5116" spans="1:3" x14ac:dyDescent="0.25">
      <c r="A5116" s="157"/>
      <c r="B5116" s="161"/>
      <c r="C5116" s="161"/>
    </row>
    <row r="5117" spans="1:3" x14ac:dyDescent="0.25">
      <c r="A5117" s="157"/>
      <c r="B5117" s="161"/>
      <c r="C5117" s="161"/>
    </row>
    <row r="5118" spans="1:3" x14ac:dyDescent="0.25">
      <c r="A5118" s="157"/>
      <c r="B5118" s="161"/>
      <c r="C5118" s="161"/>
    </row>
    <row r="5119" spans="1:3" x14ac:dyDescent="0.25">
      <c r="A5119" s="157"/>
      <c r="B5119" s="161"/>
      <c r="C5119" s="161"/>
    </row>
    <row r="5120" spans="1:3" x14ac:dyDescent="0.25">
      <c r="A5120" s="157"/>
      <c r="B5120" s="161"/>
      <c r="C5120" s="161"/>
    </row>
    <row r="5121" spans="1:3" x14ac:dyDescent="0.25">
      <c r="A5121" s="157"/>
      <c r="B5121" s="161"/>
      <c r="C5121" s="161"/>
    </row>
    <row r="5122" spans="1:3" x14ac:dyDescent="0.25">
      <c r="A5122" s="157"/>
      <c r="B5122" s="161"/>
      <c r="C5122" s="161"/>
    </row>
    <row r="5123" spans="1:3" x14ac:dyDescent="0.25">
      <c r="A5123" s="157"/>
      <c r="B5123" s="161"/>
      <c r="C5123" s="161"/>
    </row>
    <row r="5124" spans="1:3" x14ac:dyDescent="0.25">
      <c r="A5124" s="157"/>
      <c r="B5124" s="161"/>
      <c r="C5124" s="161"/>
    </row>
    <row r="5125" spans="1:3" x14ac:dyDescent="0.25">
      <c r="A5125" s="157"/>
      <c r="B5125" s="161"/>
      <c r="C5125" s="161"/>
    </row>
    <row r="5126" spans="1:3" x14ac:dyDescent="0.25">
      <c r="A5126" s="157"/>
      <c r="B5126" s="161"/>
      <c r="C5126" s="161"/>
    </row>
    <row r="5127" spans="1:3" x14ac:dyDescent="0.25">
      <c r="A5127" s="157"/>
      <c r="B5127" s="161"/>
      <c r="C5127" s="161"/>
    </row>
    <row r="5128" spans="1:3" x14ac:dyDescent="0.25">
      <c r="A5128" s="157"/>
      <c r="B5128" s="161"/>
      <c r="C5128" s="161"/>
    </row>
    <row r="5129" spans="1:3" x14ac:dyDescent="0.25">
      <c r="A5129" s="157"/>
      <c r="B5129" s="161"/>
      <c r="C5129" s="161"/>
    </row>
    <row r="5130" spans="1:3" x14ac:dyDescent="0.25">
      <c r="A5130" s="157"/>
      <c r="B5130" s="161"/>
      <c r="C5130" s="161"/>
    </row>
    <row r="5131" spans="1:3" x14ac:dyDescent="0.25">
      <c r="A5131" s="157"/>
      <c r="B5131" s="161"/>
      <c r="C5131" s="161"/>
    </row>
    <row r="5132" spans="1:3" x14ac:dyDescent="0.25">
      <c r="A5132" s="157"/>
      <c r="B5132" s="161"/>
      <c r="C5132" s="161"/>
    </row>
    <row r="5133" spans="1:3" x14ac:dyDescent="0.25">
      <c r="A5133" s="157"/>
      <c r="B5133" s="161"/>
      <c r="C5133" s="161"/>
    </row>
    <row r="5134" spans="1:3" x14ac:dyDescent="0.25">
      <c r="A5134" s="157"/>
      <c r="B5134" s="161"/>
      <c r="C5134" s="161"/>
    </row>
    <row r="5135" spans="1:3" x14ac:dyDescent="0.25">
      <c r="A5135" s="157"/>
      <c r="B5135" s="161"/>
      <c r="C5135" s="161"/>
    </row>
    <row r="5136" spans="1:3" x14ac:dyDescent="0.25">
      <c r="A5136" s="157"/>
      <c r="B5136" s="161"/>
      <c r="C5136" s="161"/>
    </row>
    <row r="5137" spans="1:3" x14ac:dyDescent="0.25">
      <c r="A5137" s="157"/>
      <c r="B5137" s="161"/>
      <c r="C5137" s="161"/>
    </row>
    <row r="5138" spans="1:3" x14ac:dyDescent="0.25">
      <c r="A5138" s="157"/>
      <c r="B5138" s="161"/>
      <c r="C5138" s="161"/>
    </row>
    <row r="5139" spans="1:3" x14ac:dyDescent="0.25">
      <c r="A5139" s="157"/>
      <c r="B5139" s="161"/>
      <c r="C5139" s="161"/>
    </row>
    <row r="5140" spans="1:3" x14ac:dyDescent="0.25">
      <c r="A5140" s="157"/>
      <c r="B5140" s="161"/>
      <c r="C5140" s="161"/>
    </row>
    <row r="5141" spans="1:3" x14ac:dyDescent="0.25">
      <c r="A5141" s="157"/>
      <c r="B5141" s="161"/>
      <c r="C5141" s="161"/>
    </row>
    <row r="5142" spans="1:3" x14ac:dyDescent="0.25">
      <c r="A5142" s="157"/>
      <c r="B5142" s="161"/>
      <c r="C5142" s="161"/>
    </row>
    <row r="5143" spans="1:3" x14ac:dyDescent="0.25">
      <c r="A5143" s="157"/>
      <c r="B5143" s="161"/>
      <c r="C5143" s="161"/>
    </row>
    <row r="5144" spans="1:3" x14ac:dyDescent="0.25">
      <c r="A5144" s="157"/>
      <c r="B5144" s="161"/>
      <c r="C5144" s="161"/>
    </row>
    <row r="5145" spans="1:3" x14ac:dyDescent="0.25">
      <c r="A5145" s="157"/>
      <c r="B5145" s="161"/>
      <c r="C5145" s="161"/>
    </row>
    <row r="5146" spans="1:3" x14ac:dyDescent="0.25">
      <c r="A5146" s="157"/>
      <c r="B5146" s="161"/>
      <c r="C5146" s="161"/>
    </row>
    <row r="5147" spans="1:3" x14ac:dyDescent="0.25">
      <c r="A5147" s="157"/>
      <c r="B5147" s="161"/>
      <c r="C5147" s="161"/>
    </row>
    <row r="5148" spans="1:3" x14ac:dyDescent="0.25">
      <c r="A5148" s="157"/>
      <c r="B5148" s="161"/>
      <c r="C5148" s="161"/>
    </row>
    <row r="5149" spans="1:3" x14ac:dyDescent="0.25">
      <c r="A5149" s="157"/>
      <c r="B5149" s="161"/>
      <c r="C5149" s="161"/>
    </row>
    <row r="5150" spans="1:3" x14ac:dyDescent="0.25">
      <c r="A5150" s="157"/>
      <c r="B5150" s="161"/>
      <c r="C5150" s="161"/>
    </row>
    <row r="5151" spans="1:3" x14ac:dyDescent="0.25">
      <c r="A5151" s="157"/>
      <c r="B5151" s="161"/>
      <c r="C5151" s="161"/>
    </row>
    <row r="5152" spans="1:3" x14ac:dyDescent="0.25">
      <c r="A5152" s="157"/>
      <c r="B5152" s="161"/>
      <c r="C5152" s="161"/>
    </row>
    <row r="5153" spans="1:3" x14ac:dyDescent="0.25">
      <c r="A5153" s="157"/>
      <c r="B5153" s="161"/>
      <c r="C5153" s="161"/>
    </row>
    <row r="5154" spans="1:3" x14ac:dyDescent="0.25">
      <c r="A5154" s="157"/>
      <c r="B5154" s="161"/>
      <c r="C5154" s="161"/>
    </row>
    <row r="5155" spans="1:3" x14ac:dyDescent="0.25">
      <c r="A5155" s="157"/>
      <c r="B5155" s="161"/>
      <c r="C5155" s="161"/>
    </row>
    <row r="5156" spans="1:3" x14ac:dyDescent="0.25">
      <c r="A5156" s="157"/>
      <c r="B5156" s="161"/>
      <c r="C5156" s="161"/>
    </row>
    <row r="5157" spans="1:3" x14ac:dyDescent="0.25">
      <c r="A5157" s="157"/>
      <c r="B5157" s="161"/>
      <c r="C5157" s="161"/>
    </row>
    <row r="5158" spans="1:3" x14ac:dyDescent="0.25">
      <c r="A5158" s="157"/>
      <c r="B5158" s="161"/>
      <c r="C5158" s="161"/>
    </row>
    <row r="5159" spans="1:3" x14ac:dyDescent="0.25">
      <c r="A5159" s="157"/>
      <c r="B5159" s="161"/>
      <c r="C5159" s="161"/>
    </row>
    <row r="5160" spans="1:3" x14ac:dyDescent="0.25">
      <c r="A5160" s="157"/>
      <c r="B5160" s="161"/>
      <c r="C5160" s="161"/>
    </row>
    <row r="5161" spans="1:3" x14ac:dyDescent="0.25">
      <c r="A5161" s="157"/>
      <c r="B5161" s="161"/>
      <c r="C5161" s="161"/>
    </row>
    <row r="5162" spans="1:3" x14ac:dyDescent="0.25">
      <c r="A5162" s="157"/>
      <c r="B5162" s="161"/>
      <c r="C5162" s="161"/>
    </row>
    <row r="5163" spans="1:3" x14ac:dyDescent="0.25">
      <c r="A5163" s="157"/>
      <c r="B5163" s="161"/>
      <c r="C5163" s="161"/>
    </row>
    <row r="5164" spans="1:3" x14ac:dyDescent="0.25">
      <c r="A5164" s="157"/>
      <c r="B5164" s="161"/>
      <c r="C5164" s="161"/>
    </row>
    <row r="5165" spans="1:3" x14ac:dyDescent="0.25">
      <c r="A5165" s="157"/>
      <c r="B5165" s="161"/>
      <c r="C5165" s="161"/>
    </row>
    <row r="5166" spans="1:3" x14ac:dyDescent="0.25">
      <c r="A5166" s="157"/>
      <c r="B5166" s="161"/>
      <c r="C5166" s="161"/>
    </row>
    <row r="5167" spans="1:3" x14ac:dyDescent="0.25">
      <c r="A5167" s="157"/>
      <c r="B5167" s="161"/>
      <c r="C5167" s="161"/>
    </row>
    <row r="5168" spans="1:3" x14ac:dyDescent="0.25">
      <c r="A5168" s="157"/>
      <c r="B5168" s="161"/>
      <c r="C5168" s="161"/>
    </row>
    <row r="5169" spans="1:3" x14ac:dyDescent="0.25">
      <c r="A5169" s="157"/>
      <c r="B5169" s="161"/>
      <c r="C5169" s="161"/>
    </row>
    <row r="5170" spans="1:3" x14ac:dyDescent="0.25">
      <c r="A5170" s="157"/>
      <c r="B5170" s="161"/>
      <c r="C5170" s="161"/>
    </row>
    <row r="5171" spans="1:3" x14ac:dyDescent="0.25">
      <c r="A5171" s="157"/>
      <c r="B5171" s="161"/>
      <c r="C5171" s="161"/>
    </row>
    <row r="5172" spans="1:3" x14ac:dyDescent="0.25">
      <c r="A5172" s="157"/>
      <c r="B5172" s="161"/>
      <c r="C5172" s="161"/>
    </row>
    <row r="5173" spans="1:3" x14ac:dyDescent="0.25">
      <c r="A5173" s="157"/>
      <c r="B5173" s="161"/>
      <c r="C5173" s="161"/>
    </row>
    <row r="5174" spans="1:3" x14ac:dyDescent="0.25">
      <c r="A5174" s="157"/>
      <c r="B5174" s="161"/>
      <c r="C5174" s="161"/>
    </row>
    <row r="5175" spans="1:3" x14ac:dyDescent="0.25">
      <c r="A5175" s="157"/>
      <c r="B5175" s="161"/>
      <c r="C5175" s="161"/>
    </row>
    <row r="5176" spans="1:3" x14ac:dyDescent="0.25">
      <c r="A5176" s="157"/>
      <c r="B5176" s="161"/>
      <c r="C5176" s="161"/>
    </row>
    <row r="5177" spans="1:3" x14ac:dyDescent="0.25">
      <c r="A5177" s="157"/>
      <c r="B5177" s="161"/>
      <c r="C5177" s="161"/>
    </row>
    <row r="5178" spans="1:3" x14ac:dyDescent="0.25">
      <c r="A5178" s="157"/>
      <c r="B5178" s="161"/>
      <c r="C5178" s="161"/>
    </row>
    <row r="5179" spans="1:3" x14ac:dyDescent="0.25">
      <c r="A5179" s="157"/>
      <c r="B5179" s="161"/>
      <c r="C5179" s="161"/>
    </row>
    <row r="5180" spans="1:3" x14ac:dyDescent="0.25">
      <c r="A5180" s="157"/>
      <c r="B5180" s="161"/>
      <c r="C5180" s="161"/>
    </row>
    <row r="5181" spans="1:3" x14ac:dyDescent="0.25">
      <c r="A5181" s="157"/>
      <c r="B5181" s="161"/>
      <c r="C5181" s="161"/>
    </row>
    <row r="5182" spans="1:3" x14ac:dyDescent="0.25">
      <c r="A5182" s="157"/>
      <c r="B5182" s="161"/>
      <c r="C5182" s="161"/>
    </row>
    <row r="5183" spans="1:3" x14ac:dyDescent="0.25">
      <c r="A5183" s="157"/>
      <c r="B5183" s="161"/>
      <c r="C5183" s="161"/>
    </row>
    <row r="5184" spans="1:3" x14ac:dyDescent="0.25">
      <c r="A5184" s="157"/>
      <c r="B5184" s="161"/>
      <c r="C5184" s="161"/>
    </row>
    <row r="5185" spans="1:3" x14ac:dyDescent="0.25">
      <c r="A5185" s="157"/>
      <c r="B5185" s="161"/>
      <c r="C5185" s="161"/>
    </row>
    <row r="5186" spans="1:3" x14ac:dyDescent="0.25">
      <c r="A5186" s="157"/>
      <c r="B5186" s="161"/>
      <c r="C5186" s="161"/>
    </row>
    <row r="5187" spans="1:3" x14ac:dyDescent="0.25">
      <c r="A5187" s="157"/>
      <c r="B5187" s="161"/>
      <c r="C5187" s="161"/>
    </row>
    <row r="5188" spans="1:3" x14ac:dyDescent="0.25">
      <c r="A5188" s="157"/>
      <c r="B5188" s="161"/>
      <c r="C5188" s="161"/>
    </row>
    <row r="5189" spans="1:3" x14ac:dyDescent="0.25">
      <c r="A5189" s="157"/>
      <c r="B5189" s="161"/>
      <c r="C5189" s="161"/>
    </row>
    <row r="5190" spans="1:3" x14ac:dyDescent="0.25">
      <c r="A5190" s="157"/>
      <c r="B5190" s="161"/>
      <c r="C5190" s="161"/>
    </row>
    <row r="5191" spans="1:3" x14ac:dyDescent="0.25">
      <c r="A5191" s="157"/>
      <c r="B5191" s="161"/>
      <c r="C5191" s="161"/>
    </row>
    <row r="5192" spans="1:3" x14ac:dyDescent="0.25">
      <c r="A5192" s="157"/>
      <c r="B5192" s="161"/>
      <c r="C5192" s="161"/>
    </row>
    <row r="5193" spans="1:3" x14ac:dyDescent="0.25">
      <c r="A5193" s="157"/>
      <c r="B5193" s="161"/>
      <c r="C5193" s="161"/>
    </row>
    <row r="5194" spans="1:3" x14ac:dyDescent="0.25">
      <c r="A5194" s="157"/>
      <c r="B5194" s="161"/>
      <c r="C5194" s="161"/>
    </row>
    <row r="5195" spans="1:3" x14ac:dyDescent="0.25">
      <c r="A5195" s="157"/>
      <c r="B5195" s="161"/>
      <c r="C5195" s="161"/>
    </row>
    <row r="5196" spans="1:3" x14ac:dyDescent="0.25">
      <c r="A5196" s="157"/>
      <c r="B5196" s="161"/>
      <c r="C5196" s="161"/>
    </row>
    <row r="5197" spans="1:3" x14ac:dyDescent="0.25">
      <c r="A5197" s="157"/>
      <c r="B5197" s="161"/>
      <c r="C5197" s="161"/>
    </row>
    <row r="5198" spans="1:3" x14ac:dyDescent="0.25">
      <c r="A5198" s="157"/>
      <c r="B5198" s="161"/>
      <c r="C5198" s="161"/>
    </row>
    <row r="5199" spans="1:3" x14ac:dyDescent="0.25">
      <c r="A5199" s="157"/>
      <c r="B5199" s="161"/>
      <c r="C5199" s="161"/>
    </row>
    <row r="5200" spans="1:3" x14ac:dyDescent="0.25">
      <c r="A5200" s="157"/>
      <c r="B5200" s="161"/>
      <c r="C5200" s="161"/>
    </row>
    <row r="5201" spans="1:3" x14ac:dyDescent="0.25">
      <c r="A5201" s="157"/>
      <c r="B5201" s="161"/>
      <c r="C5201" s="161"/>
    </row>
    <row r="5202" spans="1:3" x14ac:dyDescent="0.25">
      <c r="A5202" s="157"/>
      <c r="B5202" s="161"/>
      <c r="C5202" s="161"/>
    </row>
    <row r="5203" spans="1:3" x14ac:dyDescent="0.25">
      <c r="A5203" s="157"/>
      <c r="B5203" s="161"/>
      <c r="C5203" s="161"/>
    </row>
    <row r="5204" spans="1:3" x14ac:dyDescent="0.25">
      <c r="A5204" s="157"/>
      <c r="B5204" s="161"/>
      <c r="C5204" s="161"/>
    </row>
    <row r="5205" spans="1:3" x14ac:dyDescent="0.25">
      <c r="A5205" s="157"/>
      <c r="B5205" s="161"/>
      <c r="C5205" s="161"/>
    </row>
    <row r="5206" spans="1:3" x14ac:dyDescent="0.25">
      <c r="A5206" s="157"/>
      <c r="B5206" s="161"/>
      <c r="C5206" s="161"/>
    </row>
    <row r="5207" spans="1:3" x14ac:dyDescent="0.25">
      <c r="A5207" s="157"/>
      <c r="B5207" s="161"/>
      <c r="C5207" s="161"/>
    </row>
    <row r="5208" spans="1:3" x14ac:dyDescent="0.25">
      <c r="A5208" s="157"/>
      <c r="B5208" s="161"/>
      <c r="C5208" s="161"/>
    </row>
    <row r="5209" spans="1:3" x14ac:dyDescent="0.25">
      <c r="A5209" s="157"/>
      <c r="B5209" s="161"/>
      <c r="C5209" s="161"/>
    </row>
    <row r="5210" spans="1:3" x14ac:dyDescent="0.25">
      <c r="A5210" s="157"/>
      <c r="B5210" s="161"/>
      <c r="C5210" s="161"/>
    </row>
    <row r="5211" spans="1:3" x14ac:dyDescent="0.25">
      <c r="A5211" s="157"/>
      <c r="B5211" s="161"/>
      <c r="C5211" s="161"/>
    </row>
    <row r="5212" spans="1:3" x14ac:dyDescent="0.25">
      <c r="A5212" s="157"/>
      <c r="B5212" s="161"/>
      <c r="C5212" s="161"/>
    </row>
    <row r="5213" spans="1:3" x14ac:dyDescent="0.25">
      <c r="A5213" s="157"/>
      <c r="B5213" s="161"/>
      <c r="C5213" s="161"/>
    </row>
    <row r="5214" spans="1:3" x14ac:dyDescent="0.25">
      <c r="A5214" s="157"/>
      <c r="B5214" s="161"/>
      <c r="C5214" s="161"/>
    </row>
    <row r="5215" spans="1:3" x14ac:dyDescent="0.25">
      <c r="A5215" s="157"/>
      <c r="B5215" s="161"/>
      <c r="C5215" s="161"/>
    </row>
    <row r="5216" spans="1:3" x14ac:dyDescent="0.25">
      <c r="A5216" s="157"/>
      <c r="B5216" s="161"/>
      <c r="C5216" s="161"/>
    </row>
    <row r="5217" spans="1:3" x14ac:dyDescent="0.25">
      <c r="A5217" s="157"/>
      <c r="B5217" s="161"/>
      <c r="C5217" s="161"/>
    </row>
    <row r="5218" spans="1:3" x14ac:dyDescent="0.25">
      <c r="A5218" s="157"/>
      <c r="B5218" s="161"/>
      <c r="C5218" s="161"/>
    </row>
    <row r="5219" spans="1:3" x14ac:dyDescent="0.25">
      <c r="A5219" s="157"/>
      <c r="B5219" s="161"/>
      <c r="C5219" s="161"/>
    </row>
    <row r="5220" spans="1:3" x14ac:dyDescent="0.25">
      <c r="A5220" s="157"/>
      <c r="B5220" s="161"/>
      <c r="C5220" s="161"/>
    </row>
    <row r="5221" spans="1:3" x14ac:dyDescent="0.25">
      <c r="A5221" s="157"/>
      <c r="B5221" s="161"/>
      <c r="C5221" s="161"/>
    </row>
    <row r="5222" spans="1:3" x14ac:dyDescent="0.25">
      <c r="A5222" s="157"/>
      <c r="B5222" s="161"/>
      <c r="C5222" s="161"/>
    </row>
    <row r="5223" spans="1:3" x14ac:dyDescent="0.25">
      <c r="A5223" s="157"/>
      <c r="B5223" s="161"/>
      <c r="C5223" s="161"/>
    </row>
    <row r="5224" spans="1:3" x14ac:dyDescent="0.25">
      <c r="A5224" s="157"/>
      <c r="B5224" s="161"/>
      <c r="C5224" s="161"/>
    </row>
    <row r="5225" spans="1:3" x14ac:dyDescent="0.25">
      <c r="A5225" s="157"/>
      <c r="B5225" s="161"/>
      <c r="C5225" s="161"/>
    </row>
    <row r="5226" spans="1:3" x14ac:dyDescent="0.25">
      <c r="A5226" s="157"/>
      <c r="B5226" s="161"/>
      <c r="C5226" s="161"/>
    </row>
    <row r="5227" spans="1:3" x14ac:dyDescent="0.25">
      <c r="A5227" s="157"/>
      <c r="B5227" s="161"/>
      <c r="C5227" s="161"/>
    </row>
    <row r="5228" spans="1:3" x14ac:dyDescent="0.25">
      <c r="A5228" s="157"/>
      <c r="B5228" s="161"/>
      <c r="C5228" s="161"/>
    </row>
    <row r="5229" spans="1:3" x14ac:dyDescent="0.25">
      <c r="A5229" s="157"/>
      <c r="B5229" s="161"/>
      <c r="C5229" s="161"/>
    </row>
    <row r="5230" spans="1:3" x14ac:dyDescent="0.25">
      <c r="A5230" s="157"/>
      <c r="B5230" s="161"/>
      <c r="C5230" s="161"/>
    </row>
    <row r="5231" spans="1:3" x14ac:dyDescent="0.25">
      <c r="A5231" s="157"/>
      <c r="B5231" s="161"/>
      <c r="C5231" s="161"/>
    </row>
    <row r="5232" spans="1:3" x14ac:dyDescent="0.25">
      <c r="A5232" s="157"/>
      <c r="B5232" s="161"/>
      <c r="C5232" s="161"/>
    </row>
    <row r="5233" spans="1:3" x14ac:dyDescent="0.25">
      <c r="A5233" s="157"/>
      <c r="B5233" s="161"/>
      <c r="C5233" s="161"/>
    </row>
    <row r="5234" spans="1:3" x14ac:dyDescent="0.25">
      <c r="A5234" s="157"/>
      <c r="B5234" s="161"/>
      <c r="C5234" s="161"/>
    </row>
    <row r="5235" spans="1:3" x14ac:dyDescent="0.25">
      <c r="A5235" s="157"/>
      <c r="B5235" s="161"/>
      <c r="C5235" s="161"/>
    </row>
    <row r="5236" spans="1:3" x14ac:dyDescent="0.25">
      <c r="A5236" s="157"/>
      <c r="B5236" s="161"/>
      <c r="C5236" s="161"/>
    </row>
    <row r="5237" spans="1:3" x14ac:dyDescent="0.25">
      <c r="A5237" s="157"/>
      <c r="B5237" s="161"/>
      <c r="C5237" s="161"/>
    </row>
    <row r="5238" spans="1:3" x14ac:dyDescent="0.25">
      <c r="A5238" s="157"/>
      <c r="B5238" s="161"/>
      <c r="C5238" s="161"/>
    </row>
    <row r="5239" spans="1:3" x14ac:dyDescent="0.25">
      <c r="A5239" s="157"/>
      <c r="B5239" s="161"/>
      <c r="C5239" s="161"/>
    </row>
    <row r="5240" spans="1:3" x14ac:dyDescent="0.25">
      <c r="A5240" s="157"/>
      <c r="B5240" s="161"/>
      <c r="C5240" s="161"/>
    </row>
    <row r="5241" spans="1:3" x14ac:dyDescent="0.25">
      <c r="A5241" s="157"/>
      <c r="B5241" s="161"/>
      <c r="C5241" s="161"/>
    </row>
    <row r="5242" spans="1:3" x14ac:dyDescent="0.25">
      <c r="A5242" s="157"/>
      <c r="B5242" s="161"/>
      <c r="C5242" s="161"/>
    </row>
    <row r="5243" spans="1:3" x14ac:dyDescent="0.25">
      <c r="A5243" s="157"/>
      <c r="B5243" s="161"/>
      <c r="C5243" s="161"/>
    </row>
    <row r="5244" spans="1:3" x14ac:dyDescent="0.25">
      <c r="A5244" s="157"/>
      <c r="B5244" s="161"/>
      <c r="C5244" s="161"/>
    </row>
    <row r="5245" spans="1:3" x14ac:dyDescent="0.25">
      <c r="A5245" s="157"/>
      <c r="B5245" s="161"/>
      <c r="C5245" s="161"/>
    </row>
    <row r="5246" spans="1:3" x14ac:dyDescent="0.25">
      <c r="A5246" s="157"/>
      <c r="B5246" s="161"/>
      <c r="C5246" s="161"/>
    </row>
    <row r="5247" spans="1:3" x14ac:dyDescent="0.25">
      <c r="A5247" s="157"/>
      <c r="B5247" s="161"/>
      <c r="C5247" s="161"/>
    </row>
    <row r="5248" spans="1:3" x14ac:dyDescent="0.25">
      <c r="A5248" s="157"/>
      <c r="B5248" s="161"/>
      <c r="C5248" s="161"/>
    </row>
    <row r="5249" spans="1:3" x14ac:dyDescent="0.25">
      <c r="A5249" s="157"/>
      <c r="B5249" s="161"/>
      <c r="C5249" s="161"/>
    </row>
    <row r="5250" spans="1:3" x14ac:dyDescent="0.25">
      <c r="A5250" s="157"/>
      <c r="B5250" s="161"/>
      <c r="C5250" s="161"/>
    </row>
    <row r="5251" spans="1:3" x14ac:dyDescent="0.25">
      <c r="A5251" s="157"/>
      <c r="B5251" s="161"/>
      <c r="C5251" s="161"/>
    </row>
    <row r="5252" spans="1:3" x14ac:dyDescent="0.25">
      <c r="A5252" s="157"/>
      <c r="B5252" s="161"/>
      <c r="C5252" s="161"/>
    </row>
    <row r="5253" spans="1:3" x14ac:dyDescent="0.25">
      <c r="A5253" s="157"/>
      <c r="B5253" s="161"/>
      <c r="C5253" s="161"/>
    </row>
    <row r="5254" spans="1:3" x14ac:dyDescent="0.25">
      <c r="A5254" s="157"/>
      <c r="B5254" s="161"/>
      <c r="C5254" s="161"/>
    </row>
    <row r="5255" spans="1:3" x14ac:dyDescent="0.25">
      <c r="A5255" s="157"/>
      <c r="B5255" s="161"/>
      <c r="C5255" s="161"/>
    </row>
    <row r="5256" spans="1:3" x14ac:dyDescent="0.25">
      <c r="A5256" s="157"/>
      <c r="B5256" s="161"/>
      <c r="C5256" s="161"/>
    </row>
    <row r="5257" spans="1:3" x14ac:dyDescent="0.25">
      <c r="A5257" s="157"/>
      <c r="B5257" s="161"/>
      <c r="C5257" s="161"/>
    </row>
    <row r="5258" spans="1:3" x14ac:dyDescent="0.25">
      <c r="A5258" s="157"/>
      <c r="B5258" s="161"/>
      <c r="C5258" s="161"/>
    </row>
    <row r="5259" spans="1:3" x14ac:dyDescent="0.25">
      <c r="A5259" s="157"/>
      <c r="B5259" s="161"/>
      <c r="C5259" s="161"/>
    </row>
    <row r="5260" spans="1:3" x14ac:dyDescent="0.25">
      <c r="A5260" s="157"/>
      <c r="B5260" s="161"/>
      <c r="C5260" s="161"/>
    </row>
    <row r="5261" spans="1:3" x14ac:dyDescent="0.25">
      <c r="A5261" s="157"/>
      <c r="B5261" s="161"/>
      <c r="C5261" s="161"/>
    </row>
    <row r="5262" spans="1:3" x14ac:dyDescent="0.25">
      <c r="A5262" s="157"/>
      <c r="B5262" s="161"/>
      <c r="C5262" s="161"/>
    </row>
    <row r="5263" spans="1:3" x14ac:dyDescent="0.25">
      <c r="A5263" s="157"/>
      <c r="B5263" s="161"/>
      <c r="C5263" s="161"/>
    </row>
    <row r="5264" spans="1:3" x14ac:dyDescent="0.25">
      <c r="A5264" s="157"/>
      <c r="B5264" s="161"/>
      <c r="C5264" s="161"/>
    </row>
    <row r="5265" spans="1:3" x14ac:dyDescent="0.25">
      <c r="A5265" s="157"/>
      <c r="B5265" s="161"/>
      <c r="C5265" s="161"/>
    </row>
    <row r="5266" spans="1:3" x14ac:dyDescent="0.25">
      <c r="A5266" s="157"/>
      <c r="B5266" s="161"/>
      <c r="C5266" s="161"/>
    </row>
    <row r="5267" spans="1:3" x14ac:dyDescent="0.25">
      <c r="A5267" s="157"/>
      <c r="B5267" s="161"/>
      <c r="C5267" s="161"/>
    </row>
    <row r="5268" spans="1:3" x14ac:dyDescent="0.25">
      <c r="A5268" s="157"/>
      <c r="B5268" s="161"/>
      <c r="C5268" s="161"/>
    </row>
    <row r="5269" spans="1:3" x14ac:dyDescent="0.25">
      <c r="A5269" s="157"/>
      <c r="B5269" s="161"/>
      <c r="C5269" s="161"/>
    </row>
    <row r="5270" spans="1:3" x14ac:dyDescent="0.25">
      <c r="A5270" s="157"/>
      <c r="B5270" s="161"/>
      <c r="C5270" s="161"/>
    </row>
    <row r="5271" spans="1:3" x14ac:dyDescent="0.25">
      <c r="A5271" s="157"/>
      <c r="B5271" s="161"/>
      <c r="C5271" s="161"/>
    </row>
    <row r="5272" spans="1:3" x14ac:dyDescent="0.25">
      <c r="A5272" s="157"/>
      <c r="B5272" s="161"/>
      <c r="C5272" s="161"/>
    </row>
    <row r="5273" spans="1:3" x14ac:dyDescent="0.25">
      <c r="A5273" s="157"/>
      <c r="B5273" s="161"/>
      <c r="C5273" s="161"/>
    </row>
    <row r="5274" spans="1:3" x14ac:dyDescent="0.25">
      <c r="A5274" s="157"/>
      <c r="B5274" s="161"/>
      <c r="C5274" s="161"/>
    </row>
    <row r="5275" spans="1:3" x14ac:dyDescent="0.25">
      <c r="A5275" s="157"/>
      <c r="B5275" s="161"/>
      <c r="C5275" s="161"/>
    </row>
    <row r="5276" spans="1:3" x14ac:dyDescent="0.25">
      <c r="A5276" s="157"/>
      <c r="B5276" s="161"/>
      <c r="C5276" s="161"/>
    </row>
    <row r="5277" spans="1:3" x14ac:dyDescent="0.25">
      <c r="A5277" s="157"/>
      <c r="B5277" s="161"/>
      <c r="C5277" s="161"/>
    </row>
    <row r="5278" spans="1:3" x14ac:dyDescent="0.25">
      <c r="A5278" s="157"/>
      <c r="B5278" s="161"/>
      <c r="C5278" s="161"/>
    </row>
    <row r="5279" spans="1:3" x14ac:dyDescent="0.25">
      <c r="A5279" s="157"/>
      <c r="B5279" s="161"/>
      <c r="C5279" s="161"/>
    </row>
    <row r="5280" spans="1:3" x14ac:dyDescent="0.25">
      <c r="A5280" s="157"/>
      <c r="B5280" s="161"/>
      <c r="C5280" s="161"/>
    </row>
    <row r="5281" spans="1:3" x14ac:dyDescent="0.25">
      <c r="A5281" s="157"/>
      <c r="B5281" s="161"/>
      <c r="C5281" s="161"/>
    </row>
    <row r="5282" spans="1:3" x14ac:dyDescent="0.25">
      <c r="A5282" s="157"/>
      <c r="B5282" s="161"/>
      <c r="C5282" s="161"/>
    </row>
    <row r="5283" spans="1:3" x14ac:dyDescent="0.25">
      <c r="A5283" s="157"/>
      <c r="B5283" s="161"/>
      <c r="C5283" s="161"/>
    </row>
    <row r="5284" spans="1:3" x14ac:dyDescent="0.25">
      <c r="A5284" s="157"/>
      <c r="B5284" s="161"/>
      <c r="C5284" s="161"/>
    </row>
    <row r="5285" spans="1:3" x14ac:dyDescent="0.25">
      <c r="A5285" s="157"/>
      <c r="B5285" s="161"/>
      <c r="C5285" s="161"/>
    </row>
    <row r="5286" spans="1:3" x14ac:dyDescent="0.25">
      <c r="A5286" s="157"/>
      <c r="B5286" s="161"/>
      <c r="C5286" s="161"/>
    </row>
    <row r="5287" spans="1:3" x14ac:dyDescent="0.25">
      <c r="A5287" s="157"/>
      <c r="B5287" s="161"/>
      <c r="C5287" s="161"/>
    </row>
    <row r="5288" spans="1:3" x14ac:dyDescent="0.25">
      <c r="A5288" s="157"/>
      <c r="B5288" s="161"/>
      <c r="C5288" s="161"/>
    </row>
    <row r="5289" spans="1:3" x14ac:dyDescent="0.25">
      <c r="A5289" s="157"/>
      <c r="B5289" s="161"/>
      <c r="C5289" s="161"/>
    </row>
    <row r="5290" spans="1:3" x14ac:dyDescent="0.25">
      <c r="A5290" s="157"/>
      <c r="B5290" s="161"/>
      <c r="C5290" s="161"/>
    </row>
    <row r="5291" spans="1:3" x14ac:dyDescent="0.25">
      <c r="A5291" s="157"/>
      <c r="B5291" s="161"/>
      <c r="C5291" s="161"/>
    </row>
    <row r="5292" spans="1:3" x14ac:dyDescent="0.25">
      <c r="A5292" s="157"/>
      <c r="B5292" s="161"/>
      <c r="C5292" s="161"/>
    </row>
    <row r="5293" spans="1:3" x14ac:dyDescent="0.25">
      <c r="A5293" s="157"/>
      <c r="B5293" s="161"/>
      <c r="C5293" s="161"/>
    </row>
    <row r="5294" spans="1:3" x14ac:dyDescent="0.25">
      <c r="A5294" s="157"/>
      <c r="B5294" s="161"/>
      <c r="C5294" s="161"/>
    </row>
    <row r="5295" spans="1:3" x14ac:dyDescent="0.25">
      <c r="A5295" s="157"/>
      <c r="B5295" s="161"/>
      <c r="C5295" s="161"/>
    </row>
    <row r="5296" spans="1:3" x14ac:dyDescent="0.25">
      <c r="A5296" s="157"/>
      <c r="B5296" s="161"/>
      <c r="C5296" s="161"/>
    </row>
    <row r="5297" spans="1:3" x14ac:dyDescent="0.25">
      <c r="A5297" s="157"/>
      <c r="B5297" s="161"/>
      <c r="C5297" s="161"/>
    </row>
    <row r="5298" spans="1:3" x14ac:dyDescent="0.25">
      <c r="A5298" s="157"/>
      <c r="B5298" s="161"/>
      <c r="C5298" s="161"/>
    </row>
    <row r="5299" spans="1:3" x14ac:dyDescent="0.25">
      <c r="A5299" s="157"/>
      <c r="B5299" s="161"/>
      <c r="C5299" s="161"/>
    </row>
    <row r="5300" spans="1:3" x14ac:dyDescent="0.25">
      <c r="A5300" s="157"/>
      <c r="B5300" s="161"/>
      <c r="C5300" s="161"/>
    </row>
    <row r="5301" spans="1:3" x14ac:dyDescent="0.25">
      <c r="A5301" s="157"/>
      <c r="B5301" s="161"/>
      <c r="C5301" s="161"/>
    </row>
    <row r="5302" spans="1:3" x14ac:dyDescent="0.25">
      <c r="A5302" s="157"/>
      <c r="B5302" s="161"/>
      <c r="C5302" s="161"/>
    </row>
    <row r="5303" spans="1:3" x14ac:dyDescent="0.25">
      <c r="A5303" s="157"/>
      <c r="B5303" s="161"/>
      <c r="C5303" s="161"/>
    </row>
    <row r="5304" spans="1:3" x14ac:dyDescent="0.25">
      <c r="A5304" s="157"/>
      <c r="B5304" s="161"/>
      <c r="C5304" s="161"/>
    </row>
    <row r="5305" spans="1:3" x14ac:dyDescent="0.25">
      <c r="A5305" s="157"/>
      <c r="B5305" s="161"/>
      <c r="C5305" s="161"/>
    </row>
    <row r="5306" spans="1:3" x14ac:dyDescent="0.25">
      <c r="A5306" s="157"/>
      <c r="B5306" s="161"/>
      <c r="C5306" s="161"/>
    </row>
    <row r="5307" spans="1:3" x14ac:dyDescent="0.25">
      <c r="A5307" s="157"/>
      <c r="B5307" s="161"/>
      <c r="C5307" s="161"/>
    </row>
    <row r="5308" spans="1:3" x14ac:dyDescent="0.25">
      <c r="A5308" s="157"/>
      <c r="B5308" s="161"/>
      <c r="C5308" s="161"/>
    </row>
    <row r="5309" spans="1:3" x14ac:dyDescent="0.25">
      <c r="A5309" s="157"/>
      <c r="B5309" s="161"/>
      <c r="C5309" s="161"/>
    </row>
    <row r="5310" spans="1:3" x14ac:dyDescent="0.25">
      <c r="A5310" s="157"/>
      <c r="B5310" s="161"/>
      <c r="C5310" s="161"/>
    </row>
    <row r="5311" spans="1:3" x14ac:dyDescent="0.25">
      <c r="A5311" s="157"/>
      <c r="B5311" s="161"/>
      <c r="C5311" s="161"/>
    </row>
    <row r="5312" spans="1:3" x14ac:dyDescent="0.25">
      <c r="A5312" s="157"/>
      <c r="B5312" s="161"/>
      <c r="C5312" s="161"/>
    </row>
    <row r="5313" spans="1:3" x14ac:dyDescent="0.25">
      <c r="A5313" s="157"/>
      <c r="B5313" s="161"/>
      <c r="C5313" s="161"/>
    </row>
    <row r="5314" spans="1:3" x14ac:dyDescent="0.25">
      <c r="A5314" s="157"/>
      <c r="B5314" s="161"/>
      <c r="C5314" s="161"/>
    </row>
    <row r="5315" spans="1:3" x14ac:dyDescent="0.25">
      <c r="A5315" s="157"/>
      <c r="B5315" s="161"/>
      <c r="C5315" s="161"/>
    </row>
    <row r="5316" spans="1:3" x14ac:dyDescent="0.25">
      <c r="A5316" s="157"/>
      <c r="B5316" s="161"/>
      <c r="C5316" s="161"/>
    </row>
    <row r="5317" spans="1:3" x14ac:dyDescent="0.25">
      <c r="A5317" s="157"/>
      <c r="B5317" s="161"/>
      <c r="C5317" s="161"/>
    </row>
    <row r="5318" spans="1:3" x14ac:dyDescent="0.25">
      <c r="A5318" s="157"/>
      <c r="B5318" s="161"/>
      <c r="C5318" s="161"/>
    </row>
    <row r="5319" spans="1:3" x14ac:dyDescent="0.25">
      <c r="A5319" s="157"/>
      <c r="B5319" s="161"/>
      <c r="C5319" s="161"/>
    </row>
    <row r="5320" spans="1:3" x14ac:dyDescent="0.25">
      <c r="A5320" s="157"/>
      <c r="B5320" s="161"/>
      <c r="C5320" s="161"/>
    </row>
    <row r="5321" spans="1:3" x14ac:dyDescent="0.25">
      <c r="A5321" s="157"/>
      <c r="B5321" s="161"/>
      <c r="C5321" s="161"/>
    </row>
    <row r="5322" spans="1:3" x14ac:dyDescent="0.25">
      <c r="A5322" s="157"/>
      <c r="B5322" s="161"/>
      <c r="C5322" s="161"/>
    </row>
    <row r="5323" spans="1:3" x14ac:dyDescent="0.25">
      <c r="A5323" s="157"/>
      <c r="B5323" s="161"/>
      <c r="C5323" s="161"/>
    </row>
    <row r="5324" spans="1:3" x14ac:dyDescent="0.25">
      <c r="A5324" s="157"/>
      <c r="B5324" s="161"/>
      <c r="C5324" s="161"/>
    </row>
    <row r="5325" spans="1:3" x14ac:dyDescent="0.25">
      <c r="A5325" s="157"/>
      <c r="B5325" s="161"/>
      <c r="C5325" s="161"/>
    </row>
    <row r="5326" spans="1:3" x14ac:dyDescent="0.25">
      <c r="A5326" s="157"/>
      <c r="B5326" s="161"/>
      <c r="C5326" s="161"/>
    </row>
    <row r="5327" spans="1:3" x14ac:dyDescent="0.25">
      <c r="A5327" s="157"/>
      <c r="B5327" s="161"/>
      <c r="C5327" s="161"/>
    </row>
    <row r="5328" spans="1:3" x14ac:dyDescent="0.25">
      <c r="A5328" s="157"/>
      <c r="B5328" s="161"/>
      <c r="C5328" s="161"/>
    </row>
    <row r="5329" spans="1:3" x14ac:dyDescent="0.25">
      <c r="A5329" s="157"/>
      <c r="B5329" s="161"/>
      <c r="C5329" s="161"/>
    </row>
    <row r="5330" spans="1:3" x14ac:dyDescent="0.25">
      <c r="A5330" s="157"/>
      <c r="B5330" s="161"/>
      <c r="C5330" s="161"/>
    </row>
    <row r="5331" spans="1:3" x14ac:dyDescent="0.25">
      <c r="A5331" s="157"/>
      <c r="B5331" s="161"/>
      <c r="C5331" s="161"/>
    </row>
    <row r="5332" spans="1:3" x14ac:dyDescent="0.25">
      <c r="A5332" s="157"/>
      <c r="B5332" s="161"/>
      <c r="C5332" s="161"/>
    </row>
    <row r="5333" spans="1:3" x14ac:dyDescent="0.25">
      <c r="A5333" s="157"/>
      <c r="B5333" s="161"/>
      <c r="C5333" s="161"/>
    </row>
    <row r="5334" spans="1:3" x14ac:dyDescent="0.25">
      <c r="A5334" s="157"/>
      <c r="B5334" s="161"/>
      <c r="C5334" s="161"/>
    </row>
    <row r="5335" spans="1:3" x14ac:dyDescent="0.25">
      <c r="A5335" s="157"/>
      <c r="B5335" s="161"/>
      <c r="C5335" s="161"/>
    </row>
    <row r="5336" spans="1:3" x14ac:dyDescent="0.25">
      <c r="A5336" s="157"/>
      <c r="B5336" s="161"/>
      <c r="C5336" s="161"/>
    </row>
    <row r="5337" spans="1:3" x14ac:dyDescent="0.25">
      <c r="A5337" s="157"/>
      <c r="B5337" s="161"/>
      <c r="C5337" s="161"/>
    </row>
    <row r="5338" spans="1:3" x14ac:dyDescent="0.25">
      <c r="A5338" s="157"/>
      <c r="B5338" s="161"/>
      <c r="C5338" s="161"/>
    </row>
    <row r="5339" spans="1:3" x14ac:dyDescent="0.25">
      <c r="A5339" s="157"/>
      <c r="B5339" s="161"/>
      <c r="C5339" s="161"/>
    </row>
    <row r="5340" spans="1:3" x14ac:dyDescent="0.25">
      <c r="A5340" s="157"/>
      <c r="B5340" s="161"/>
      <c r="C5340" s="161"/>
    </row>
    <row r="5341" spans="1:3" x14ac:dyDescent="0.25">
      <c r="A5341" s="157"/>
      <c r="B5341" s="161"/>
      <c r="C5341" s="161"/>
    </row>
    <row r="5342" spans="1:3" x14ac:dyDescent="0.25">
      <c r="A5342" s="157"/>
      <c r="B5342" s="161"/>
      <c r="C5342" s="161"/>
    </row>
    <row r="5343" spans="1:3" x14ac:dyDescent="0.25">
      <c r="A5343" s="157"/>
      <c r="B5343" s="161"/>
      <c r="C5343" s="161"/>
    </row>
    <row r="5344" spans="1:3" x14ac:dyDescent="0.25">
      <c r="A5344" s="157"/>
      <c r="B5344" s="161"/>
      <c r="C5344" s="161"/>
    </row>
    <row r="5345" spans="1:3" x14ac:dyDescent="0.25">
      <c r="A5345" s="157"/>
      <c r="B5345" s="161"/>
      <c r="C5345" s="161"/>
    </row>
    <row r="5346" spans="1:3" x14ac:dyDescent="0.25">
      <c r="A5346" s="157"/>
      <c r="B5346" s="161"/>
      <c r="C5346" s="161"/>
    </row>
    <row r="5347" spans="1:3" x14ac:dyDescent="0.25">
      <c r="A5347" s="157"/>
      <c r="B5347" s="161"/>
      <c r="C5347" s="161"/>
    </row>
    <row r="5348" spans="1:3" x14ac:dyDescent="0.25">
      <c r="A5348" s="157"/>
      <c r="B5348" s="161"/>
      <c r="C5348" s="161"/>
    </row>
    <row r="5349" spans="1:3" x14ac:dyDescent="0.25">
      <c r="A5349" s="157"/>
      <c r="B5349" s="161"/>
      <c r="C5349" s="161"/>
    </row>
    <row r="5350" spans="1:3" x14ac:dyDescent="0.25">
      <c r="A5350" s="157"/>
      <c r="B5350" s="161"/>
      <c r="C5350" s="161"/>
    </row>
    <row r="5351" spans="1:3" x14ac:dyDescent="0.25">
      <c r="A5351" s="157"/>
      <c r="B5351" s="161"/>
      <c r="C5351" s="161"/>
    </row>
    <row r="5352" spans="1:3" x14ac:dyDescent="0.25">
      <c r="A5352" s="157"/>
      <c r="B5352" s="161"/>
      <c r="C5352" s="161"/>
    </row>
    <row r="5353" spans="1:3" x14ac:dyDescent="0.25">
      <c r="A5353" s="157"/>
      <c r="B5353" s="161"/>
      <c r="C5353" s="161"/>
    </row>
    <row r="5354" spans="1:3" x14ac:dyDescent="0.25">
      <c r="A5354" s="157"/>
      <c r="B5354" s="161"/>
      <c r="C5354" s="161"/>
    </row>
    <row r="5355" spans="1:3" x14ac:dyDescent="0.25">
      <c r="A5355" s="157"/>
      <c r="B5355" s="161"/>
      <c r="C5355" s="161"/>
    </row>
    <row r="5356" spans="1:3" x14ac:dyDescent="0.25">
      <c r="A5356" s="157"/>
      <c r="B5356" s="161"/>
      <c r="C5356" s="161"/>
    </row>
    <row r="5357" spans="1:3" x14ac:dyDescent="0.25">
      <c r="A5357" s="157"/>
      <c r="B5357" s="161"/>
      <c r="C5357" s="161"/>
    </row>
    <row r="5358" spans="1:3" x14ac:dyDescent="0.25">
      <c r="A5358" s="157"/>
      <c r="B5358" s="161"/>
      <c r="C5358" s="161"/>
    </row>
    <row r="5359" spans="1:3" x14ac:dyDescent="0.25">
      <c r="A5359" s="157"/>
      <c r="B5359" s="161"/>
      <c r="C5359" s="161"/>
    </row>
    <row r="5360" spans="1:3" x14ac:dyDescent="0.25">
      <c r="A5360" s="157"/>
      <c r="B5360" s="161"/>
      <c r="C5360" s="161"/>
    </row>
    <row r="5361" spans="1:3" x14ac:dyDescent="0.25">
      <c r="A5361" s="157"/>
      <c r="B5361" s="161"/>
      <c r="C5361" s="161"/>
    </row>
    <row r="5362" spans="1:3" x14ac:dyDescent="0.25">
      <c r="A5362" s="157"/>
      <c r="B5362" s="161"/>
      <c r="C5362" s="161"/>
    </row>
    <row r="5363" spans="1:3" x14ac:dyDescent="0.25">
      <c r="A5363" s="157"/>
      <c r="B5363" s="161"/>
      <c r="C5363" s="161"/>
    </row>
    <row r="5364" spans="1:3" x14ac:dyDescent="0.25">
      <c r="A5364" s="157"/>
      <c r="B5364" s="161"/>
      <c r="C5364" s="161"/>
    </row>
    <row r="5365" spans="1:3" x14ac:dyDescent="0.25">
      <c r="A5365" s="157"/>
      <c r="B5365" s="161"/>
      <c r="C5365" s="161"/>
    </row>
    <row r="5366" spans="1:3" x14ac:dyDescent="0.25">
      <c r="A5366" s="157"/>
      <c r="B5366" s="161"/>
      <c r="C5366" s="161"/>
    </row>
    <row r="5367" spans="1:3" x14ac:dyDescent="0.25">
      <c r="A5367" s="157"/>
      <c r="B5367" s="161"/>
      <c r="C5367" s="161"/>
    </row>
    <row r="5368" spans="1:3" x14ac:dyDescent="0.25">
      <c r="A5368" s="157"/>
      <c r="B5368" s="161"/>
      <c r="C5368" s="161"/>
    </row>
    <row r="5369" spans="1:3" x14ac:dyDescent="0.25">
      <c r="A5369" s="157"/>
      <c r="B5369" s="161"/>
      <c r="C5369" s="161"/>
    </row>
    <row r="5370" spans="1:3" x14ac:dyDescent="0.25">
      <c r="A5370" s="157"/>
      <c r="B5370" s="161"/>
      <c r="C5370" s="161"/>
    </row>
    <row r="5371" spans="1:3" x14ac:dyDescent="0.25">
      <c r="A5371" s="157"/>
      <c r="B5371" s="161"/>
      <c r="C5371" s="161"/>
    </row>
    <row r="5372" spans="1:3" x14ac:dyDescent="0.25">
      <c r="A5372" s="157"/>
      <c r="B5372" s="161"/>
      <c r="C5372" s="161"/>
    </row>
    <row r="5373" spans="1:3" x14ac:dyDescent="0.25">
      <c r="A5373" s="157"/>
      <c r="B5373" s="161"/>
      <c r="C5373" s="161"/>
    </row>
    <row r="5374" spans="1:3" x14ac:dyDescent="0.25">
      <c r="A5374" s="157"/>
      <c r="B5374" s="161"/>
      <c r="C5374" s="161"/>
    </row>
    <row r="5375" spans="1:3" x14ac:dyDescent="0.25">
      <c r="A5375" s="157"/>
      <c r="B5375" s="161"/>
      <c r="C5375" s="161"/>
    </row>
    <row r="5376" spans="1:3" x14ac:dyDescent="0.25">
      <c r="A5376" s="157"/>
      <c r="B5376" s="161"/>
      <c r="C5376" s="161"/>
    </row>
    <row r="5377" spans="1:3" x14ac:dyDescent="0.25">
      <c r="A5377" s="157"/>
      <c r="B5377" s="161"/>
      <c r="C5377" s="161"/>
    </row>
    <row r="5378" spans="1:3" x14ac:dyDescent="0.25">
      <c r="A5378" s="157"/>
      <c r="B5378" s="161"/>
      <c r="C5378" s="161"/>
    </row>
    <row r="5379" spans="1:3" x14ac:dyDescent="0.25">
      <c r="A5379" s="157"/>
      <c r="B5379" s="161"/>
      <c r="C5379" s="161"/>
    </row>
    <row r="5380" spans="1:3" x14ac:dyDescent="0.25">
      <c r="A5380" s="157"/>
      <c r="B5380" s="161"/>
      <c r="C5380" s="161"/>
    </row>
    <row r="5381" spans="1:3" x14ac:dyDescent="0.25">
      <c r="A5381" s="157"/>
      <c r="B5381" s="161"/>
      <c r="C5381" s="161"/>
    </row>
    <row r="5382" spans="1:3" x14ac:dyDescent="0.25">
      <c r="A5382" s="157"/>
      <c r="B5382" s="161"/>
      <c r="C5382" s="161"/>
    </row>
    <row r="5383" spans="1:3" x14ac:dyDescent="0.25">
      <c r="A5383" s="157"/>
      <c r="B5383" s="161"/>
      <c r="C5383" s="161"/>
    </row>
    <row r="5384" spans="1:3" x14ac:dyDescent="0.25">
      <c r="A5384" s="157"/>
      <c r="B5384" s="161"/>
      <c r="C5384" s="161"/>
    </row>
    <row r="5385" spans="1:3" x14ac:dyDescent="0.25">
      <c r="A5385" s="157"/>
      <c r="B5385" s="161"/>
      <c r="C5385" s="161"/>
    </row>
    <row r="5386" spans="1:3" x14ac:dyDescent="0.25">
      <c r="A5386" s="157"/>
      <c r="B5386" s="161"/>
      <c r="C5386" s="161"/>
    </row>
    <row r="5387" spans="1:3" x14ac:dyDescent="0.25">
      <c r="A5387" s="157"/>
      <c r="B5387" s="161"/>
      <c r="C5387" s="161"/>
    </row>
    <row r="5388" spans="1:3" x14ac:dyDescent="0.25">
      <c r="A5388" s="157"/>
      <c r="B5388" s="161"/>
      <c r="C5388" s="161"/>
    </row>
    <row r="5389" spans="1:3" x14ac:dyDescent="0.25">
      <c r="A5389" s="157"/>
      <c r="B5389" s="161"/>
      <c r="C5389" s="161"/>
    </row>
    <row r="5390" spans="1:3" x14ac:dyDescent="0.25">
      <c r="A5390" s="157"/>
      <c r="B5390" s="161"/>
      <c r="C5390" s="161"/>
    </row>
    <row r="5391" spans="1:3" x14ac:dyDescent="0.25">
      <c r="A5391" s="157"/>
      <c r="B5391" s="161"/>
      <c r="C5391" s="161"/>
    </row>
    <row r="5392" spans="1:3" x14ac:dyDescent="0.25">
      <c r="A5392" s="157"/>
      <c r="B5392" s="161"/>
      <c r="C5392" s="161"/>
    </row>
    <row r="5393" spans="1:3" x14ac:dyDescent="0.25">
      <c r="A5393" s="157"/>
      <c r="B5393" s="161"/>
      <c r="C5393" s="161"/>
    </row>
    <row r="5394" spans="1:3" x14ac:dyDescent="0.25">
      <c r="A5394" s="157"/>
      <c r="B5394" s="161"/>
      <c r="C5394" s="161"/>
    </row>
    <row r="5395" spans="1:3" x14ac:dyDescent="0.25">
      <c r="A5395" s="157"/>
      <c r="B5395" s="161"/>
      <c r="C5395" s="161"/>
    </row>
    <row r="5396" spans="1:3" x14ac:dyDescent="0.25">
      <c r="A5396" s="157"/>
      <c r="B5396" s="161"/>
      <c r="C5396" s="161"/>
    </row>
    <row r="5397" spans="1:3" x14ac:dyDescent="0.25">
      <c r="A5397" s="157"/>
      <c r="B5397" s="161"/>
      <c r="C5397" s="161"/>
    </row>
    <row r="5398" spans="1:3" x14ac:dyDescent="0.25">
      <c r="A5398" s="157"/>
      <c r="B5398" s="161"/>
      <c r="C5398" s="161"/>
    </row>
    <row r="5399" spans="1:3" x14ac:dyDescent="0.25">
      <c r="A5399" s="157"/>
      <c r="B5399" s="161"/>
      <c r="C5399" s="161"/>
    </row>
    <row r="5400" spans="1:3" x14ac:dyDescent="0.25">
      <c r="A5400" s="157"/>
      <c r="B5400" s="161"/>
      <c r="C5400" s="161"/>
    </row>
    <row r="5401" spans="1:3" x14ac:dyDescent="0.25">
      <c r="A5401" s="157"/>
      <c r="B5401" s="161"/>
      <c r="C5401" s="161"/>
    </row>
    <row r="5402" spans="1:3" x14ac:dyDescent="0.25">
      <c r="A5402" s="157"/>
      <c r="B5402" s="161"/>
      <c r="C5402" s="161"/>
    </row>
    <row r="5403" spans="1:3" x14ac:dyDescent="0.25">
      <c r="A5403" s="157"/>
      <c r="B5403" s="161"/>
      <c r="C5403" s="161"/>
    </row>
    <row r="5404" spans="1:3" x14ac:dyDescent="0.25">
      <c r="A5404" s="157"/>
      <c r="B5404" s="161"/>
      <c r="C5404" s="161"/>
    </row>
    <row r="5405" spans="1:3" x14ac:dyDescent="0.25">
      <c r="A5405" s="157"/>
      <c r="B5405" s="161"/>
      <c r="C5405" s="161"/>
    </row>
    <row r="5406" spans="1:3" x14ac:dyDescent="0.25">
      <c r="A5406" s="157"/>
      <c r="B5406" s="161"/>
      <c r="C5406" s="161"/>
    </row>
    <row r="5407" spans="1:3" x14ac:dyDescent="0.25">
      <c r="A5407" s="157"/>
      <c r="B5407" s="161"/>
      <c r="C5407" s="161"/>
    </row>
    <row r="5408" spans="1:3" x14ac:dyDescent="0.25">
      <c r="A5408" s="157"/>
      <c r="B5408" s="161"/>
      <c r="C5408" s="161"/>
    </row>
    <row r="5409" spans="1:3" x14ac:dyDescent="0.25">
      <c r="A5409" s="157"/>
      <c r="B5409" s="161"/>
      <c r="C5409" s="161"/>
    </row>
    <row r="5410" spans="1:3" x14ac:dyDescent="0.25">
      <c r="A5410" s="157"/>
      <c r="B5410" s="161"/>
      <c r="C5410" s="161"/>
    </row>
    <row r="5411" spans="1:3" x14ac:dyDescent="0.25">
      <c r="A5411" s="157"/>
      <c r="B5411" s="161"/>
      <c r="C5411" s="161"/>
    </row>
    <row r="5412" spans="1:3" x14ac:dyDescent="0.25">
      <c r="A5412" s="157"/>
      <c r="B5412" s="161"/>
      <c r="C5412" s="161"/>
    </row>
    <row r="5413" spans="1:3" x14ac:dyDescent="0.25">
      <c r="A5413" s="157"/>
      <c r="B5413" s="161"/>
      <c r="C5413" s="161"/>
    </row>
    <row r="5414" spans="1:3" x14ac:dyDescent="0.25">
      <c r="A5414" s="157"/>
      <c r="B5414" s="161"/>
      <c r="C5414" s="161"/>
    </row>
    <row r="5415" spans="1:3" x14ac:dyDescent="0.25">
      <c r="A5415" s="157"/>
      <c r="B5415" s="161"/>
      <c r="C5415" s="161"/>
    </row>
    <row r="5416" spans="1:3" x14ac:dyDescent="0.25">
      <c r="A5416" s="157"/>
      <c r="B5416" s="161"/>
      <c r="C5416" s="161"/>
    </row>
    <row r="5417" spans="1:3" x14ac:dyDescent="0.25">
      <c r="A5417" s="157"/>
      <c r="B5417" s="161"/>
      <c r="C5417" s="161"/>
    </row>
    <row r="5418" spans="1:3" x14ac:dyDescent="0.25">
      <c r="A5418" s="157"/>
      <c r="B5418" s="161"/>
      <c r="C5418" s="161"/>
    </row>
    <row r="5419" spans="1:3" x14ac:dyDescent="0.25">
      <c r="A5419" s="157"/>
      <c r="B5419" s="161"/>
      <c r="C5419" s="161"/>
    </row>
    <row r="5420" spans="1:3" x14ac:dyDescent="0.25">
      <c r="A5420" s="157"/>
      <c r="B5420" s="161"/>
      <c r="C5420" s="161"/>
    </row>
    <row r="5421" spans="1:3" x14ac:dyDescent="0.25">
      <c r="A5421" s="157"/>
      <c r="B5421" s="161"/>
      <c r="C5421" s="161"/>
    </row>
    <row r="5422" spans="1:3" x14ac:dyDescent="0.25">
      <c r="A5422" s="157"/>
      <c r="B5422" s="161"/>
      <c r="C5422" s="161"/>
    </row>
    <row r="5423" spans="1:3" x14ac:dyDescent="0.25">
      <c r="A5423" s="157"/>
      <c r="B5423" s="161"/>
      <c r="C5423" s="161"/>
    </row>
    <row r="5424" spans="1:3" x14ac:dyDescent="0.25">
      <c r="A5424" s="157"/>
      <c r="B5424" s="161"/>
      <c r="C5424" s="161"/>
    </row>
    <row r="5425" spans="1:3" x14ac:dyDescent="0.25">
      <c r="A5425" s="157"/>
      <c r="B5425" s="161"/>
      <c r="C5425" s="161"/>
    </row>
    <row r="5426" spans="1:3" x14ac:dyDescent="0.25">
      <c r="A5426" s="157"/>
      <c r="B5426" s="161"/>
      <c r="C5426" s="161"/>
    </row>
    <row r="5427" spans="1:3" x14ac:dyDescent="0.25">
      <c r="A5427" s="157"/>
      <c r="B5427" s="161"/>
      <c r="C5427" s="161"/>
    </row>
    <row r="5428" spans="1:3" x14ac:dyDescent="0.25">
      <c r="A5428" s="157"/>
      <c r="B5428" s="161"/>
      <c r="C5428" s="161"/>
    </row>
    <row r="5429" spans="1:3" x14ac:dyDescent="0.25">
      <c r="A5429" s="157"/>
      <c r="B5429" s="161"/>
      <c r="C5429" s="161"/>
    </row>
    <row r="5430" spans="1:3" x14ac:dyDescent="0.25">
      <c r="A5430" s="157"/>
      <c r="B5430" s="161"/>
      <c r="C5430" s="161"/>
    </row>
    <row r="5431" spans="1:3" x14ac:dyDescent="0.25">
      <c r="A5431" s="157"/>
      <c r="B5431" s="161"/>
      <c r="C5431" s="161"/>
    </row>
    <row r="5432" spans="1:3" x14ac:dyDescent="0.25">
      <c r="A5432" s="157"/>
      <c r="B5432" s="161"/>
      <c r="C5432" s="161"/>
    </row>
    <row r="5433" spans="1:3" x14ac:dyDescent="0.25">
      <c r="A5433" s="157"/>
      <c r="B5433" s="161"/>
      <c r="C5433" s="161"/>
    </row>
    <row r="5434" spans="1:3" x14ac:dyDescent="0.25">
      <c r="A5434" s="157"/>
      <c r="B5434" s="161"/>
      <c r="C5434" s="161"/>
    </row>
    <row r="5435" spans="1:3" x14ac:dyDescent="0.25">
      <c r="A5435" s="157"/>
      <c r="B5435" s="161"/>
      <c r="C5435" s="161"/>
    </row>
    <row r="5436" spans="1:3" x14ac:dyDescent="0.25">
      <c r="A5436" s="157"/>
      <c r="B5436" s="161"/>
      <c r="C5436" s="161"/>
    </row>
    <row r="5437" spans="1:3" x14ac:dyDescent="0.25">
      <c r="A5437" s="157"/>
      <c r="B5437" s="161"/>
      <c r="C5437" s="161"/>
    </row>
    <row r="5438" spans="1:3" x14ac:dyDescent="0.25">
      <c r="A5438" s="157"/>
      <c r="B5438" s="161"/>
      <c r="C5438" s="161"/>
    </row>
    <row r="5439" spans="1:3" x14ac:dyDescent="0.25">
      <c r="A5439" s="157"/>
      <c r="B5439" s="161"/>
      <c r="C5439" s="161"/>
    </row>
    <row r="5440" spans="1:3" x14ac:dyDescent="0.25">
      <c r="A5440" s="157"/>
      <c r="B5440" s="161"/>
      <c r="C5440" s="161"/>
    </row>
    <row r="5441" spans="1:3" x14ac:dyDescent="0.25">
      <c r="A5441" s="157"/>
      <c r="B5441" s="161"/>
      <c r="C5441" s="161"/>
    </row>
    <row r="5442" spans="1:3" x14ac:dyDescent="0.25">
      <c r="A5442" s="157"/>
      <c r="B5442" s="161"/>
      <c r="C5442" s="161"/>
    </row>
    <row r="5443" spans="1:3" x14ac:dyDescent="0.25">
      <c r="A5443" s="157"/>
      <c r="B5443" s="161"/>
      <c r="C5443" s="161"/>
    </row>
    <row r="5444" spans="1:3" x14ac:dyDescent="0.25">
      <c r="A5444" s="157"/>
      <c r="B5444" s="161"/>
      <c r="C5444" s="161"/>
    </row>
    <row r="5445" spans="1:3" x14ac:dyDescent="0.25">
      <c r="A5445" s="157"/>
      <c r="B5445" s="161"/>
      <c r="C5445" s="161"/>
    </row>
    <row r="5446" spans="1:3" x14ac:dyDescent="0.25">
      <c r="A5446" s="157"/>
      <c r="B5446" s="161"/>
      <c r="C5446" s="161"/>
    </row>
    <row r="5447" spans="1:3" x14ac:dyDescent="0.25">
      <c r="A5447" s="157"/>
      <c r="B5447" s="161"/>
      <c r="C5447" s="161"/>
    </row>
    <row r="5448" spans="1:3" x14ac:dyDescent="0.25">
      <c r="A5448" s="157"/>
      <c r="B5448" s="161"/>
      <c r="C5448" s="161"/>
    </row>
    <row r="5449" spans="1:3" x14ac:dyDescent="0.25">
      <c r="A5449" s="157"/>
      <c r="B5449" s="161"/>
      <c r="C5449" s="161"/>
    </row>
    <row r="5450" spans="1:3" x14ac:dyDescent="0.25">
      <c r="A5450" s="157"/>
      <c r="B5450" s="161"/>
      <c r="C5450" s="161"/>
    </row>
    <row r="5451" spans="1:3" x14ac:dyDescent="0.25">
      <c r="A5451" s="157"/>
      <c r="B5451" s="161"/>
      <c r="C5451" s="161"/>
    </row>
    <row r="5452" spans="1:3" x14ac:dyDescent="0.25">
      <c r="A5452" s="157"/>
      <c r="B5452" s="161"/>
      <c r="C5452" s="161"/>
    </row>
    <row r="5453" spans="1:3" x14ac:dyDescent="0.25">
      <c r="A5453" s="157"/>
      <c r="B5453" s="161"/>
      <c r="C5453" s="161"/>
    </row>
    <row r="5454" spans="1:3" x14ac:dyDescent="0.25">
      <c r="A5454" s="157"/>
      <c r="B5454" s="161"/>
      <c r="C5454" s="161"/>
    </row>
    <row r="5455" spans="1:3" x14ac:dyDescent="0.25">
      <c r="A5455" s="157"/>
      <c r="B5455" s="161"/>
      <c r="C5455" s="161"/>
    </row>
    <row r="5456" spans="1:3" x14ac:dyDescent="0.25">
      <c r="A5456" s="157"/>
      <c r="B5456" s="161"/>
      <c r="C5456" s="161"/>
    </row>
    <row r="5457" spans="1:3" x14ac:dyDescent="0.25">
      <c r="A5457" s="157"/>
      <c r="B5457" s="161"/>
      <c r="C5457" s="161"/>
    </row>
    <row r="5458" spans="1:3" x14ac:dyDescent="0.25">
      <c r="A5458" s="157"/>
      <c r="B5458" s="161"/>
      <c r="C5458" s="161"/>
    </row>
    <row r="5459" spans="1:3" x14ac:dyDescent="0.25">
      <c r="A5459" s="157"/>
      <c r="B5459" s="161"/>
      <c r="C5459" s="161"/>
    </row>
    <row r="5460" spans="1:3" x14ac:dyDescent="0.25">
      <c r="A5460" s="157"/>
      <c r="B5460" s="161"/>
      <c r="C5460" s="161"/>
    </row>
    <row r="5461" spans="1:3" x14ac:dyDescent="0.25">
      <c r="A5461" s="157"/>
      <c r="B5461" s="161"/>
      <c r="C5461" s="161"/>
    </row>
    <row r="5462" spans="1:3" x14ac:dyDescent="0.25">
      <c r="A5462" s="157"/>
      <c r="B5462" s="161"/>
      <c r="C5462" s="161"/>
    </row>
    <row r="5463" spans="1:3" x14ac:dyDescent="0.25">
      <c r="A5463" s="157"/>
      <c r="B5463" s="161"/>
      <c r="C5463" s="161"/>
    </row>
    <row r="5464" spans="1:3" x14ac:dyDescent="0.25">
      <c r="A5464" s="157"/>
      <c r="B5464" s="161"/>
      <c r="C5464" s="161"/>
    </row>
    <row r="5465" spans="1:3" x14ac:dyDescent="0.25">
      <c r="A5465" s="157"/>
      <c r="B5465" s="161"/>
      <c r="C5465" s="161"/>
    </row>
    <row r="5466" spans="1:3" x14ac:dyDescent="0.25">
      <c r="A5466" s="157"/>
      <c r="B5466" s="161"/>
      <c r="C5466" s="161"/>
    </row>
    <row r="5467" spans="1:3" x14ac:dyDescent="0.25">
      <c r="A5467" s="157"/>
      <c r="B5467" s="161"/>
      <c r="C5467" s="161"/>
    </row>
    <row r="5468" spans="1:3" x14ac:dyDescent="0.25">
      <c r="A5468" s="157"/>
      <c r="B5468" s="161"/>
      <c r="C5468" s="161"/>
    </row>
    <row r="5469" spans="1:3" x14ac:dyDescent="0.25">
      <c r="A5469" s="157"/>
      <c r="B5469" s="161"/>
      <c r="C5469" s="161"/>
    </row>
    <row r="5470" spans="1:3" x14ac:dyDescent="0.25">
      <c r="A5470" s="157"/>
      <c r="B5470" s="161"/>
      <c r="C5470" s="161"/>
    </row>
    <row r="5471" spans="1:3" x14ac:dyDescent="0.25">
      <c r="A5471" s="157"/>
      <c r="B5471" s="161"/>
      <c r="C5471" s="161"/>
    </row>
    <row r="5472" spans="1:3" x14ac:dyDescent="0.25">
      <c r="A5472" s="157"/>
      <c r="B5472" s="161"/>
      <c r="C5472" s="161"/>
    </row>
    <row r="5473" spans="1:3" x14ac:dyDescent="0.25">
      <c r="A5473" s="157"/>
      <c r="B5473" s="161"/>
      <c r="C5473" s="161"/>
    </row>
    <row r="5474" spans="1:3" x14ac:dyDescent="0.25">
      <c r="A5474" s="157"/>
      <c r="B5474" s="161"/>
      <c r="C5474" s="161"/>
    </row>
    <row r="5475" spans="1:3" x14ac:dyDescent="0.25">
      <c r="A5475" s="157"/>
      <c r="B5475" s="161"/>
      <c r="C5475" s="161"/>
    </row>
    <row r="5476" spans="1:3" x14ac:dyDescent="0.25">
      <c r="A5476" s="157"/>
      <c r="B5476" s="161"/>
      <c r="C5476" s="161"/>
    </row>
    <row r="5477" spans="1:3" x14ac:dyDescent="0.25">
      <c r="A5477" s="157"/>
      <c r="B5477" s="161"/>
      <c r="C5477" s="161"/>
    </row>
    <row r="5478" spans="1:3" x14ac:dyDescent="0.25">
      <c r="A5478" s="157"/>
      <c r="B5478" s="161"/>
      <c r="C5478" s="161"/>
    </row>
    <row r="5479" spans="1:3" x14ac:dyDescent="0.25">
      <c r="A5479" s="157"/>
      <c r="B5479" s="161"/>
      <c r="C5479" s="161"/>
    </row>
    <row r="5480" spans="1:3" x14ac:dyDescent="0.25">
      <c r="A5480" s="157"/>
      <c r="B5480" s="161"/>
      <c r="C5480" s="161"/>
    </row>
    <row r="5481" spans="1:3" x14ac:dyDescent="0.25">
      <c r="A5481" s="157"/>
      <c r="B5481" s="161"/>
      <c r="C5481" s="161"/>
    </row>
    <row r="5482" spans="1:3" x14ac:dyDescent="0.25">
      <c r="A5482" s="157"/>
      <c r="B5482" s="161"/>
      <c r="C5482" s="161"/>
    </row>
    <row r="5483" spans="1:3" x14ac:dyDescent="0.25">
      <c r="A5483" s="157"/>
      <c r="B5483" s="161"/>
      <c r="C5483" s="161"/>
    </row>
    <row r="5484" spans="1:3" x14ac:dyDescent="0.25">
      <c r="A5484" s="157"/>
      <c r="B5484" s="161"/>
      <c r="C5484" s="161"/>
    </row>
    <row r="5485" spans="1:3" x14ac:dyDescent="0.25">
      <c r="A5485" s="157"/>
      <c r="B5485" s="161"/>
      <c r="C5485" s="161"/>
    </row>
    <row r="5486" spans="1:3" x14ac:dyDescent="0.25">
      <c r="A5486" s="157"/>
      <c r="B5486" s="161"/>
      <c r="C5486" s="161"/>
    </row>
    <row r="5487" spans="1:3" x14ac:dyDescent="0.25">
      <c r="A5487" s="157"/>
      <c r="B5487" s="161"/>
      <c r="C5487" s="161"/>
    </row>
    <row r="5488" spans="1:3" x14ac:dyDescent="0.25">
      <c r="A5488" s="157"/>
      <c r="B5488" s="161"/>
      <c r="C5488" s="161"/>
    </row>
    <row r="5489" spans="1:3" x14ac:dyDescent="0.25">
      <c r="A5489" s="157"/>
      <c r="B5489" s="161"/>
      <c r="C5489" s="161"/>
    </row>
    <row r="5490" spans="1:3" x14ac:dyDescent="0.25">
      <c r="A5490" s="157"/>
      <c r="B5490" s="161"/>
      <c r="C5490" s="161"/>
    </row>
    <row r="5491" spans="1:3" x14ac:dyDescent="0.25">
      <c r="A5491" s="157"/>
      <c r="B5491" s="161"/>
      <c r="C5491" s="161"/>
    </row>
    <row r="5492" spans="1:3" x14ac:dyDescent="0.25">
      <c r="A5492" s="157"/>
      <c r="B5492" s="161"/>
      <c r="C5492" s="161"/>
    </row>
    <row r="5493" spans="1:3" x14ac:dyDescent="0.25">
      <c r="A5493" s="157"/>
      <c r="B5493" s="161"/>
      <c r="C5493" s="161"/>
    </row>
    <row r="5494" spans="1:3" x14ac:dyDescent="0.25">
      <c r="A5494" s="157"/>
      <c r="B5494" s="161"/>
      <c r="C5494" s="161"/>
    </row>
    <row r="5495" spans="1:3" x14ac:dyDescent="0.25">
      <c r="A5495" s="157"/>
      <c r="B5495" s="161"/>
      <c r="C5495" s="161"/>
    </row>
    <row r="5496" spans="1:3" x14ac:dyDescent="0.25">
      <c r="A5496" s="157"/>
      <c r="B5496" s="161"/>
      <c r="C5496" s="161"/>
    </row>
    <row r="5497" spans="1:3" x14ac:dyDescent="0.25">
      <c r="A5497" s="157"/>
      <c r="B5497" s="161"/>
      <c r="C5497" s="161"/>
    </row>
    <row r="5498" spans="1:3" x14ac:dyDescent="0.25">
      <c r="A5498" s="157"/>
      <c r="B5498" s="161"/>
      <c r="C5498" s="161"/>
    </row>
    <row r="5499" spans="1:3" x14ac:dyDescent="0.25">
      <c r="A5499" s="157"/>
      <c r="B5499" s="161"/>
      <c r="C5499" s="161"/>
    </row>
    <row r="5500" spans="1:3" x14ac:dyDescent="0.25">
      <c r="A5500" s="157"/>
      <c r="B5500" s="161"/>
      <c r="C5500" s="161"/>
    </row>
    <row r="5501" spans="1:3" x14ac:dyDescent="0.25">
      <c r="A5501" s="157"/>
      <c r="B5501" s="161"/>
      <c r="C5501" s="161"/>
    </row>
    <row r="5502" spans="1:3" x14ac:dyDescent="0.25">
      <c r="A5502" s="157"/>
      <c r="B5502" s="161"/>
      <c r="C5502" s="161"/>
    </row>
    <row r="5503" spans="1:3" x14ac:dyDescent="0.25">
      <c r="A5503" s="157"/>
      <c r="B5503" s="161"/>
      <c r="C5503" s="161"/>
    </row>
    <row r="5504" spans="1:3" x14ac:dyDescent="0.25">
      <c r="A5504" s="157"/>
      <c r="B5504" s="161"/>
      <c r="C5504" s="161"/>
    </row>
    <row r="5505" spans="1:3" x14ac:dyDescent="0.25">
      <c r="A5505" s="157"/>
      <c r="B5505" s="161"/>
      <c r="C5505" s="161"/>
    </row>
    <row r="5506" spans="1:3" x14ac:dyDescent="0.25">
      <c r="A5506" s="157"/>
      <c r="B5506" s="161"/>
      <c r="C5506" s="161"/>
    </row>
    <row r="5507" spans="1:3" x14ac:dyDescent="0.25">
      <c r="A5507" s="157"/>
      <c r="B5507" s="161"/>
      <c r="C5507" s="161"/>
    </row>
    <row r="5508" spans="1:3" x14ac:dyDescent="0.25">
      <c r="A5508" s="157"/>
      <c r="B5508" s="161"/>
      <c r="C5508" s="161"/>
    </row>
    <row r="5509" spans="1:3" x14ac:dyDescent="0.25">
      <c r="A5509" s="157"/>
      <c r="B5509" s="161"/>
      <c r="C5509" s="161"/>
    </row>
    <row r="5510" spans="1:3" x14ac:dyDescent="0.25">
      <c r="A5510" s="157"/>
      <c r="B5510" s="161"/>
      <c r="C5510" s="161"/>
    </row>
    <row r="5511" spans="1:3" x14ac:dyDescent="0.25">
      <c r="A5511" s="157"/>
      <c r="B5511" s="161"/>
      <c r="C5511" s="161"/>
    </row>
    <row r="5512" spans="1:3" x14ac:dyDescent="0.25">
      <c r="A5512" s="157"/>
      <c r="B5512" s="161"/>
      <c r="C5512" s="161"/>
    </row>
    <row r="5513" spans="1:3" x14ac:dyDescent="0.25">
      <c r="A5513" s="157"/>
      <c r="B5513" s="161"/>
      <c r="C5513" s="161"/>
    </row>
    <row r="5514" spans="1:3" x14ac:dyDescent="0.25">
      <c r="A5514" s="157"/>
      <c r="B5514" s="161"/>
      <c r="C5514" s="161"/>
    </row>
    <row r="5515" spans="1:3" x14ac:dyDescent="0.25">
      <c r="A5515" s="157"/>
      <c r="B5515" s="161"/>
      <c r="C5515" s="161"/>
    </row>
    <row r="5516" spans="1:3" x14ac:dyDescent="0.25">
      <c r="A5516" s="157"/>
      <c r="B5516" s="161"/>
      <c r="C5516" s="161"/>
    </row>
    <row r="5517" spans="1:3" x14ac:dyDescent="0.25">
      <c r="A5517" s="157"/>
      <c r="B5517" s="161"/>
      <c r="C5517" s="161"/>
    </row>
    <row r="5518" spans="1:3" x14ac:dyDescent="0.25">
      <c r="A5518" s="157"/>
      <c r="B5518" s="161"/>
      <c r="C5518" s="161"/>
    </row>
    <row r="5519" spans="1:3" x14ac:dyDescent="0.25">
      <c r="A5519" s="157"/>
      <c r="B5519" s="161"/>
      <c r="C5519" s="161"/>
    </row>
    <row r="5520" spans="1:3" x14ac:dyDescent="0.25">
      <c r="A5520" s="157"/>
      <c r="B5520" s="161"/>
      <c r="C5520" s="161"/>
    </row>
    <row r="5521" spans="1:3" x14ac:dyDescent="0.25">
      <c r="A5521" s="157"/>
      <c r="B5521" s="161"/>
      <c r="C5521" s="161"/>
    </row>
    <row r="5522" spans="1:3" x14ac:dyDescent="0.25">
      <c r="A5522" s="157"/>
      <c r="B5522" s="161"/>
      <c r="C5522" s="161"/>
    </row>
    <row r="5523" spans="1:3" x14ac:dyDescent="0.25">
      <c r="A5523" s="157"/>
      <c r="B5523" s="161"/>
      <c r="C5523" s="161"/>
    </row>
    <row r="5524" spans="1:3" x14ac:dyDescent="0.25">
      <c r="A5524" s="157"/>
      <c r="B5524" s="161"/>
      <c r="C5524" s="161"/>
    </row>
    <row r="5525" spans="1:3" x14ac:dyDescent="0.25">
      <c r="A5525" s="157"/>
      <c r="B5525" s="161"/>
      <c r="C5525" s="161"/>
    </row>
    <row r="5526" spans="1:3" x14ac:dyDescent="0.25">
      <c r="A5526" s="157"/>
      <c r="B5526" s="161"/>
      <c r="C5526" s="161"/>
    </row>
    <row r="5527" spans="1:3" x14ac:dyDescent="0.25">
      <c r="A5527" s="157"/>
      <c r="B5527" s="161"/>
      <c r="C5527" s="161"/>
    </row>
    <row r="5528" spans="1:3" x14ac:dyDescent="0.25">
      <c r="A5528" s="157"/>
      <c r="B5528" s="161"/>
      <c r="C5528" s="161"/>
    </row>
    <row r="5529" spans="1:3" x14ac:dyDescent="0.25">
      <c r="A5529" s="157"/>
      <c r="B5529" s="161"/>
      <c r="C5529" s="161"/>
    </row>
    <row r="5530" spans="1:3" x14ac:dyDescent="0.25">
      <c r="A5530" s="157"/>
      <c r="B5530" s="161"/>
      <c r="C5530" s="161"/>
    </row>
    <row r="5531" spans="1:3" x14ac:dyDescent="0.25">
      <c r="A5531" s="157"/>
      <c r="B5531" s="161"/>
      <c r="C5531" s="161"/>
    </row>
    <row r="5532" spans="1:3" x14ac:dyDescent="0.25">
      <c r="A5532" s="157"/>
      <c r="B5532" s="161"/>
      <c r="C5532" s="161"/>
    </row>
    <row r="5533" spans="1:3" x14ac:dyDescent="0.25">
      <c r="A5533" s="157"/>
      <c r="B5533" s="161"/>
      <c r="C5533" s="161"/>
    </row>
    <row r="5534" spans="1:3" x14ac:dyDescent="0.25">
      <c r="A5534" s="157"/>
      <c r="B5534" s="161"/>
      <c r="C5534" s="161"/>
    </row>
    <row r="5535" spans="1:3" x14ac:dyDescent="0.25">
      <c r="A5535" s="157"/>
      <c r="B5535" s="161"/>
      <c r="C5535" s="161"/>
    </row>
    <row r="5536" spans="1:3" x14ac:dyDescent="0.25">
      <c r="A5536" s="157"/>
      <c r="B5536" s="161"/>
      <c r="C5536" s="161"/>
    </row>
    <row r="5537" spans="1:3" x14ac:dyDescent="0.25">
      <c r="A5537" s="157"/>
      <c r="B5537" s="161"/>
      <c r="C5537" s="161"/>
    </row>
    <row r="5538" spans="1:3" x14ac:dyDescent="0.25">
      <c r="A5538" s="157"/>
      <c r="B5538" s="161"/>
      <c r="C5538" s="161"/>
    </row>
    <row r="5539" spans="1:3" x14ac:dyDescent="0.25">
      <c r="A5539" s="157"/>
      <c r="B5539" s="161"/>
      <c r="C5539" s="161"/>
    </row>
    <row r="5540" spans="1:3" x14ac:dyDescent="0.25">
      <c r="A5540" s="157"/>
      <c r="B5540" s="161"/>
      <c r="C5540" s="161"/>
    </row>
    <row r="5541" spans="1:3" x14ac:dyDescent="0.25">
      <c r="A5541" s="157"/>
      <c r="B5541" s="161"/>
      <c r="C5541" s="161"/>
    </row>
    <row r="5542" spans="1:3" x14ac:dyDescent="0.25">
      <c r="A5542" s="157"/>
      <c r="B5542" s="161"/>
      <c r="C5542" s="161"/>
    </row>
    <row r="5543" spans="1:3" x14ac:dyDescent="0.25">
      <c r="A5543" s="157"/>
      <c r="B5543" s="161"/>
      <c r="C5543" s="161"/>
    </row>
    <row r="5544" spans="1:3" x14ac:dyDescent="0.25">
      <c r="A5544" s="157"/>
      <c r="B5544" s="161"/>
      <c r="C5544" s="161"/>
    </row>
    <row r="5545" spans="1:3" x14ac:dyDescent="0.25">
      <c r="A5545" s="157"/>
      <c r="B5545" s="161"/>
      <c r="C5545" s="161"/>
    </row>
    <row r="5546" spans="1:3" x14ac:dyDescent="0.25">
      <c r="A5546" s="157"/>
      <c r="B5546" s="161"/>
      <c r="C5546" s="161"/>
    </row>
    <row r="5547" spans="1:3" x14ac:dyDescent="0.25">
      <c r="A5547" s="157"/>
      <c r="B5547" s="161"/>
      <c r="C5547" s="161"/>
    </row>
    <row r="5548" spans="1:3" x14ac:dyDescent="0.25">
      <c r="A5548" s="157"/>
      <c r="B5548" s="161"/>
      <c r="C5548" s="161"/>
    </row>
    <row r="5549" spans="1:3" x14ac:dyDescent="0.25">
      <c r="A5549" s="157"/>
      <c r="B5549" s="161"/>
      <c r="C5549" s="161"/>
    </row>
    <row r="5550" spans="1:3" x14ac:dyDescent="0.25">
      <c r="A5550" s="157"/>
      <c r="B5550" s="161"/>
      <c r="C5550" s="161"/>
    </row>
    <row r="5551" spans="1:3" x14ac:dyDescent="0.25">
      <c r="A5551" s="157"/>
      <c r="B5551" s="161"/>
      <c r="C5551" s="161"/>
    </row>
    <row r="5552" spans="1:3" x14ac:dyDescent="0.25">
      <c r="A5552" s="157"/>
      <c r="B5552" s="161"/>
      <c r="C5552" s="161"/>
    </row>
    <row r="5553" spans="1:3" x14ac:dyDescent="0.25">
      <c r="A5553" s="157"/>
      <c r="B5553" s="161"/>
      <c r="C5553" s="161"/>
    </row>
    <row r="5554" spans="1:3" x14ac:dyDescent="0.25">
      <c r="A5554" s="157"/>
      <c r="B5554" s="161"/>
      <c r="C5554" s="161"/>
    </row>
    <row r="5555" spans="1:3" x14ac:dyDescent="0.25">
      <c r="A5555" s="157"/>
      <c r="B5555" s="161"/>
      <c r="C5555" s="161"/>
    </row>
    <row r="5556" spans="1:3" x14ac:dyDescent="0.25">
      <c r="A5556" s="157"/>
      <c r="B5556" s="161"/>
      <c r="C5556" s="161"/>
    </row>
    <row r="5557" spans="1:3" x14ac:dyDescent="0.25">
      <c r="A5557" s="157"/>
      <c r="B5557" s="161"/>
      <c r="C5557" s="161"/>
    </row>
    <row r="5558" spans="1:3" x14ac:dyDescent="0.25">
      <c r="A5558" s="157"/>
      <c r="B5558" s="161"/>
      <c r="C5558" s="161"/>
    </row>
    <row r="5559" spans="1:3" x14ac:dyDescent="0.25">
      <c r="A5559" s="157"/>
      <c r="B5559" s="161"/>
      <c r="C5559" s="161"/>
    </row>
    <row r="5560" spans="1:3" x14ac:dyDescent="0.25">
      <c r="A5560" s="157"/>
      <c r="B5560" s="161"/>
      <c r="C5560" s="161"/>
    </row>
    <row r="5561" spans="1:3" x14ac:dyDescent="0.25">
      <c r="A5561" s="157"/>
      <c r="B5561" s="161"/>
      <c r="C5561" s="161"/>
    </row>
    <row r="5562" spans="1:3" x14ac:dyDescent="0.25">
      <c r="A5562" s="157"/>
      <c r="B5562" s="161"/>
      <c r="C5562" s="161"/>
    </row>
    <row r="5563" spans="1:3" x14ac:dyDescent="0.25">
      <c r="A5563" s="157"/>
      <c r="B5563" s="161"/>
      <c r="C5563" s="161"/>
    </row>
    <row r="5564" spans="1:3" x14ac:dyDescent="0.25">
      <c r="A5564" s="157"/>
      <c r="B5564" s="161"/>
      <c r="C5564" s="161"/>
    </row>
    <row r="5565" spans="1:3" x14ac:dyDescent="0.25">
      <c r="A5565" s="157"/>
      <c r="B5565" s="161"/>
      <c r="C5565" s="161"/>
    </row>
    <row r="5566" spans="1:3" x14ac:dyDescent="0.25">
      <c r="A5566" s="157"/>
      <c r="B5566" s="161"/>
      <c r="C5566" s="161"/>
    </row>
    <row r="5567" spans="1:3" x14ac:dyDescent="0.25">
      <c r="A5567" s="157"/>
      <c r="B5567" s="161"/>
      <c r="C5567" s="161"/>
    </row>
    <row r="5568" spans="1:3" x14ac:dyDescent="0.25">
      <c r="A5568" s="157"/>
      <c r="B5568" s="161"/>
      <c r="C5568" s="161"/>
    </row>
    <row r="5569" spans="1:3" x14ac:dyDescent="0.25">
      <c r="A5569" s="157"/>
      <c r="B5569" s="161"/>
      <c r="C5569" s="161"/>
    </row>
    <row r="5570" spans="1:3" x14ac:dyDescent="0.25">
      <c r="A5570" s="157"/>
      <c r="B5570" s="161"/>
      <c r="C5570" s="161"/>
    </row>
    <row r="5571" spans="1:3" x14ac:dyDescent="0.25">
      <c r="A5571" s="157"/>
      <c r="B5571" s="161"/>
      <c r="C5571" s="161"/>
    </row>
    <row r="5572" spans="1:3" x14ac:dyDescent="0.25">
      <c r="A5572" s="157"/>
      <c r="B5572" s="161"/>
      <c r="C5572" s="161"/>
    </row>
    <row r="5573" spans="1:3" x14ac:dyDescent="0.25">
      <c r="A5573" s="157"/>
      <c r="B5573" s="161"/>
      <c r="C5573" s="161"/>
    </row>
    <row r="5574" spans="1:3" x14ac:dyDescent="0.25">
      <c r="A5574" s="157"/>
      <c r="B5574" s="161"/>
      <c r="C5574" s="161"/>
    </row>
    <row r="5575" spans="1:3" x14ac:dyDescent="0.25">
      <c r="A5575" s="157"/>
      <c r="B5575" s="161"/>
      <c r="C5575" s="161"/>
    </row>
    <row r="5576" spans="1:3" x14ac:dyDescent="0.25">
      <c r="A5576" s="157"/>
      <c r="B5576" s="161"/>
      <c r="C5576" s="161"/>
    </row>
    <row r="5577" spans="1:3" x14ac:dyDescent="0.25">
      <c r="A5577" s="157"/>
      <c r="B5577" s="161"/>
      <c r="C5577" s="161"/>
    </row>
    <row r="5578" spans="1:3" x14ac:dyDescent="0.25">
      <c r="A5578" s="157"/>
      <c r="B5578" s="161"/>
      <c r="C5578" s="161"/>
    </row>
    <row r="5579" spans="1:3" x14ac:dyDescent="0.25">
      <c r="A5579" s="157"/>
      <c r="B5579" s="161"/>
      <c r="C5579" s="161"/>
    </row>
    <row r="5580" spans="1:3" x14ac:dyDescent="0.25">
      <c r="A5580" s="157"/>
      <c r="B5580" s="161"/>
      <c r="C5580" s="161"/>
    </row>
    <row r="5581" spans="1:3" x14ac:dyDescent="0.25">
      <c r="A5581" s="157"/>
      <c r="B5581" s="161"/>
      <c r="C5581" s="161"/>
    </row>
    <row r="5582" spans="1:3" x14ac:dyDescent="0.25">
      <c r="A5582" s="157"/>
      <c r="B5582" s="161"/>
      <c r="C5582" s="161"/>
    </row>
    <row r="5583" spans="1:3" x14ac:dyDescent="0.25">
      <c r="A5583" s="157"/>
      <c r="B5583" s="161"/>
      <c r="C5583" s="161"/>
    </row>
    <row r="5584" spans="1:3" x14ac:dyDescent="0.25">
      <c r="A5584" s="157"/>
      <c r="B5584" s="161"/>
      <c r="C5584" s="161"/>
    </row>
    <row r="5585" spans="1:3" x14ac:dyDescent="0.25">
      <c r="A5585" s="157"/>
      <c r="B5585" s="161"/>
      <c r="C5585" s="161"/>
    </row>
    <row r="5586" spans="1:3" x14ac:dyDescent="0.25">
      <c r="A5586" s="157"/>
      <c r="B5586" s="161"/>
      <c r="C5586" s="161"/>
    </row>
    <row r="5587" spans="1:3" x14ac:dyDescent="0.25">
      <c r="A5587" s="157"/>
      <c r="B5587" s="161"/>
      <c r="C5587" s="161"/>
    </row>
    <row r="5588" spans="1:3" x14ac:dyDescent="0.25">
      <c r="A5588" s="157"/>
      <c r="B5588" s="161"/>
      <c r="C5588" s="161"/>
    </row>
    <row r="5589" spans="1:3" x14ac:dyDescent="0.25">
      <c r="A5589" s="157"/>
      <c r="B5589" s="161"/>
      <c r="C5589" s="161"/>
    </row>
    <row r="5590" spans="1:3" x14ac:dyDescent="0.25">
      <c r="A5590" s="157"/>
      <c r="B5590" s="161"/>
      <c r="C5590" s="161"/>
    </row>
    <row r="5591" spans="1:3" x14ac:dyDescent="0.25">
      <c r="A5591" s="157"/>
      <c r="B5591" s="161"/>
      <c r="C5591" s="161"/>
    </row>
    <row r="5592" spans="1:3" x14ac:dyDescent="0.25">
      <c r="A5592" s="157"/>
      <c r="B5592" s="161"/>
      <c r="C5592" s="161"/>
    </row>
    <row r="5593" spans="1:3" x14ac:dyDescent="0.25">
      <c r="A5593" s="157"/>
      <c r="B5593" s="161"/>
      <c r="C5593" s="161"/>
    </row>
    <row r="5594" spans="1:3" x14ac:dyDescent="0.25">
      <c r="A5594" s="157"/>
      <c r="B5594" s="161"/>
      <c r="C5594" s="161"/>
    </row>
    <row r="5595" spans="1:3" x14ac:dyDescent="0.25">
      <c r="A5595" s="157"/>
      <c r="B5595" s="161"/>
      <c r="C5595" s="161"/>
    </row>
    <row r="5596" spans="1:3" x14ac:dyDescent="0.25">
      <c r="A5596" s="157"/>
      <c r="B5596" s="161"/>
      <c r="C5596" s="161"/>
    </row>
    <row r="5597" spans="1:3" x14ac:dyDescent="0.25">
      <c r="A5597" s="157"/>
      <c r="B5597" s="161"/>
      <c r="C5597" s="161"/>
    </row>
    <row r="5598" spans="1:3" x14ac:dyDescent="0.25">
      <c r="A5598" s="157"/>
      <c r="B5598" s="161"/>
      <c r="C5598" s="161"/>
    </row>
    <row r="5599" spans="1:3" x14ac:dyDescent="0.25">
      <c r="A5599" s="157"/>
      <c r="B5599" s="161"/>
      <c r="C5599" s="161"/>
    </row>
    <row r="5600" spans="1:3" x14ac:dyDescent="0.25">
      <c r="A5600" s="157"/>
      <c r="B5600" s="161"/>
      <c r="C5600" s="161"/>
    </row>
    <row r="5601" spans="1:3" x14ac:dyDescent="0.25">
      <c r="A5601" s="157"/>
      <c r="B5601" s="161"/>
      <c r="C5601" s="161"/>
    </row>
    <row r="5602" spans="1:3" x14ac:dyDescent="0.25">
      <c r="A5602" s="157"/>
      <c r="B5602" s="161"/>
      <c r="C5602" s="161"/>
    </row>
    <row r="5603" spans="1:3" x14ac:dyDescent="0.25">
      <c r="A5603" s="157"/>
      <c r="B5603" s="161"/>
      <c r="C5603" s="161"/>
    </row>
    <row r="5604" spans="1:3" x14ac:dyDescent="0.25">
      <c r="A5604" s="157"/>
      <c r="B5604" s="161"/>
      <c r="C5604" s="161"/>
    </row>
    <row r="5605" spans="1:3" x14ac:dyDescent="0.25">
      <c r="A5605" s="157"/>
      <c r="B5605" s="161"/>
      <c r="C5605" s="161"/>
    </row>
    <row r="5606" spans="1:3" x14ac:dyDescent="0.25">
      <c r="A5606" s="157"/>
      <c r="B5606" s="161"/>
      <c r="C5606" s="161"/>
    </row>
    <row r="5607" spans="1:3" x14ac:dyDescent="0.25">
      <c r="A5607" s="157"/>
      <c r="B5607" s="161"/>
      <c r="C5607" s="161"/>
    </row>
    <row r="5608" spans="1:3" x14ac:dyDescent="0.25">
      <c r="A5608" s="157"/>
      <c r="B5608" s="161"/>
      <c r="C5608" s="161"/>
    </row>
    <row r="5609" spans="1:3" x14ac:dyDescent="0.25">
      <c r="A5609" s="157"/>
      <c r="B5609" s="161"/>
      <c r="C5609" s="161"/>
    </row>
    <row r="5610" spans="1:3" x14ac:dyDescent="0.25">
      <c r="A5610" s="157"/>
      <c r="B5610" s="161"/>
      <c r="C5610" s="161"/>
    </row>
    <row r="5611" spans="1:3" x14ac:dyDescent="0.25">
      <c r="A5611" s="157"/>
      <c r="B5611" s="161"/>
      <c r="C5611" s="161"/>
    </row>
    <row r="5612" spans="1:3" x14ac:dyDescent="0.25">
      <c r="A5612" s="157"/>
      <c r="B5612" s="161"/>
      <c r="C5612" s="161"/>
    </row>
    <row r="5613" spans="1:3" x14ac:dyDescent="0.25">
      <c r="A5613" s="157"/>
      <c r="B5613" s="161"/>
      <c r="C5613" s="161"/>
    </row>
    <row r="5614" spans="1:3" x14ac:dyDescent="0.25">
      <c r="A5614" s="157"/>
      <c r="B5614" s="161"/>
      <c r="C5614" s="161"/>
    </row>
    <row r="5615" spans="1:3" x14ac:dyDescent="0.25">
      <c r="A5615" s="157"/>
      <c r="B5615" s="161"/>
      <c r="C5615" s="161"/>
    </row>
    <row r="5616" spans="1:3" x14ac:dyDescent="0.25">
      <c r="A5616" s="157"/>
      <c r="B5616" s="161"/>
      <c r="C5616" s="161"/>
    </row>
    <row r="5617" spans="1:3" x14ac:dyDescent="0.25">
      <c r="A5617" s="157"/>
      <c r="B5617" s="161"/>
      <c r="C5617" s="161"/>
    </row>
    <row r="5618" spans="1:3" x14ac:dyDescent="0.25">
      <c r="A5618" s="157"/>
      <c r="B5618" s="161"/>
      <c r="C5618" s="161"/>
    </row>
    <row r="5619" spans="1:3" x14ac:dyDescent="0.25">
      <c r="A5619" s="157"/>
      <c r="B5619" s="161"/>
      <c r="C5619" s="161"/>
    </row>
    <row r="5620" spans="1:3" x14ac:dyDescent="0.25">
      <c r="A5620" s="157"/>
      <c r="B5620" s="161"/>
      <c r="C5620" s="161"/>
    </row>
    <row r="5621" spans="1:3" x14ac:dyDescent="0.25">
      <c r="A5621" s="157"/>
      <c r="B5621" s="161"/>
      <c r="C5621" s="161"/>
    </row>
    <row r="5622" spans="1:3" x14ac:dyDescent="0.25">
      <c r="A5622" s="157"/>
      <c r="B5622" s="161"/>
      <c r="C5622" s="161"/>
    </row>
    <row r="5623" spans="1:3" x14ac:dyDescent="0.25">
      <c r="A5623" s="157"/>
      <c r="B5623" s="161"/>
      <c r="C5623" s="161"/>
    </row>
    <row r="5624" spans="1:3" x14ac:dyDescent="0.25">
      <c r="A5624" s="157"/>
      <c r="B5624" s="161"/>
      <c r="C5624" s="161"/>
    </row>
    <row r="5625" spans="1:3" x14ac:dyDescent="0.25">
      <c r="A5625" s="157"/>
      <c r="B5625" s="161"/>
      <c r="C5625" s="161"/>
    </row>
    <row r="5626" spans="1:3" x14ac:dyDescent="0.25">
      <c r="A5626" s="157"/>
      <c r="B5626" s="161"/>
      <c r="C5626" s="161"/>
    </row>
    <row r="5627" spans="1:3" x14ac:dyDescent="0.25">
      <c r="A5627" s="157"/>
      <c r="B5627" s="161"/>
      <c r="C5627" s="161"/>
    </row>
    <row r="5628" spans="1:3" x14ac:dyDescent="0.25">
      <c r="A5628" s="157"/>
      <c r="B5628" s="161"/>
      <c r="C5628" s="161"/>
    </row>
    <row r="5629" spans="1:3" x14ac:dyDescent="0.25">
      <c r="A5629" s="157"/>
      <c r="B5629" s="161"/>
      <c r="C5629" s="161"/>
    </row>
    <row r="5630" spans="1:3" x14ac:dyDescent="0.25">
      <c r="A5630" s="157"/>
      <c r="B5630" s="161"/>
      <c r="C5630" s="161"/>
    </row>
    <row r="5631" spans="1:3" x14ac:dyDescent="0.25">
      <c r="A5631" s="157"/>
      <c r="B5631" s="161"/>
      <c r="C5631" s="161"/>
    </row>
    <row r="5632" spans="1:3" x14ac:dyDescent="0.25">
      <c r="A5632" s="157"/>
      <c r="B5632" s="161"/>
      <c r="C5632" s="161"/>
    </row>
    <row r="5633" spans="1:3" x14ac:dyDescent="0.25">
      <c r="A5633" s="157"/>
      <c r="B5633" s="161"/>
      <c r="C5633" s="161"/>
    </row>
    <row r="5634" spans="1:3" x14ac:dyDescent="0.25">
      <c r="A5634" s="157"/>
      <c r="B5634" s="161"/>
      <c r="C5634" s="161"/>
    </row>
    <row r="5635" spans="1:3" x14ac:dyDescent="0.25">
      <c r="A5635" s="157"/>
      <c r="B5635" s="161"/>
      <c r="C5635" s="161"/>
    </row>
    <row r="5636" spans="1:3" x14ac:dyDescent="0.25">
      <c r="A5636" s="157"/>
      <c r="B5636" s="161"/>
      <c r="C5636" s="161"/>
    </row>
    <row r="5637" spans="1:3" x14ac:dyDescent="0.25">
      <c r="A5637" s="157"/>
      <c r="B5637" s="161"/>
      <c r="C5637" s="161"/>
    </row>
    <row r="5638" spans="1:3" x14ac:dyDescent="0.25">
      <c r="A5638" s="157"/>
      <c r="B5638" s="161"/>
      <c r="C5638" s="161"/>
    </row>
    <row r="5639" spans="1:3" x14ac:dyDescent="0.25">
      <c r="A5639" s="157"/>
      <c r="B5639" s="161"/>
      <c r="C5639" s="161"/>
    </row>
    <row r="5640" spans="1:3" x14ac:dyDescent="0.25">
      <c r="A5640" s="157"/>
      <c r="B5640" s="161"/>
      <c r="C5640" s="161"/>
    </row>
    <row r="5641" spans="1:3" x14ac:dyDescent="0.25">
      <c r="A5641" s="157"/>
      <c r="B5641" s="161"/>
      <c r="C5641" s="161"/>
    </row>
    <row r="5642" spans="1:3" x14ac:dyDescent="0.25">
      <c r="A5642" s="157"/>
      <c r="B5642" s="161"/>
      <c r="C5642" s="161"/>
    </row>
    <row r="5643" spans="1:3" x14ac:dyDescent="0.25">
      <c r="A5643" s="157"/>
      <c r="B5643" s="161"/>
      <c r="C5643" s="161"/>
    </row>
    <row r="5644" spans="1:3" x14ac:dyDescent="0.25">
      <c r="A5644" s="157"/>
      <c r="B5644" s="161"/>
      <c r="C5644" s="161"/>
    </row>
    <row r="5645" spans="1:3" x14ac:dyDescent="0.25">
      <c r="A5645" s="157"/>
      <c r="B5645" s="161"/>
      <c r="C5645" s="161"/>
    </row>
    <row r="5646" spans="1:3" x14ac:dyDescent="0.25">
      <c r="A5646" s="157"/>
      <c r="B5646" s="161"/>
      <c r="C5646" s="161"/>
    </row>
    <row r="5647" spans="1:3" x14ac:dyDescent="0.25">
      <c r="A5647" s="157"/>
      <c r="B5647" s="161"/>
      <c r="C5647" s="161"/>
    </row>
    <row r="5648" spans="1:3" x14ac:dyDescent="0.25">
      <c r="A5648" s="157"/>
      <c r="B5648" s="161"/>
      <c r="C5648" s="161"/>
    </row>
    <row r="5649" spans="1:3" x14ac:dyDescent="0.25">
      <c r="A5649" s="157"/>
      <c r="B5649" s="161"/>
      <c r="C5649" s="161"/>
    </row>
    <row r="5650" spans="1:3" x14ac:dyDescent="0.25">
      <c r="A5650" s="157"/>
      <c r="B5650" s="161"/>
      <c r="C5650" s="161"/>
    </row>
    <row r="5651" spans="1:3" x14ac:dyDescent="0.25">
      <c r="A5651" s="157"/>
      <c r="B5651" s="161"/>
      <c r="C5651" s="161"/>
    </row>
    <row r="5652" spans="1:3" x14ac:dyDescent="0.25">
      <c r="A5652" s="157"/>
      <c r="B5652" s="161"/>
      <c r="C5652" s="161"/>
    </row>
    <row r="5653" spans="1:3" x14ac:dyDescent="0.25">
      <c r="A5653" s="157"/>
      <c r="B5653" s="161"/>
      <c r="C5653" s="161"/>
    </row>
    <row r="5654" spans="1:3" x14ac:dyDescent="0.25">
      <c r="A5654" s="157"/>
      <c r="B5654" s="161"/>
      <c r="C5654" s="161"/>
    </row>
    <row r="5655" spans="1:3" x14ac:dyDescent="0.25">
      <c r="A5655" s="157"/>
      <c r="B5655" s="161"/>
      <c r="C5655" s="161"/>
    </row>
    <row r="5656" spans="1:3" x14ac:dyDescent="0.25">
      <c r="A5656" s="157"/>
      <c r="B5656" s="161"/>
      <c r="C5656" s="161"/>
    </row>
    <row r="5657" spans="1:3" x14ac:dyDescent="0.25">
      <c r="A5657" s="157"/>
      <c r="B5657" s="161"/>
      <c r="C5657" s="161"/>
    </row>
    <row r="5658" spans="1:3" x14ac:dyDescent="0.25">
      <c r="A5658" s="157"/>
      <c r="B5658" s="161"/>
      <c r="C5658" s="161"/>
    </row>
    <row r="5659" spans="1:3" x14ac:dyDescent="0.25">
      <c r="A5659" s="157"/>
      <c r="B5659" s="161"/>
      <c r="C5659" s="161"/>
    </row>
    <row r="5660" spans="1:3" x14ac:dyDescent="0.25">
      <c r="A5660" s="157"/>
      <c r="B5660" s="161"/>
      <c r="C5660" s="161"/>
    </row>
    <row r="5661" spans="1:3" x14ac:dyDescent="0.25">
      <c r="A5661" s="157"/>
      <c r="B5661" s="161"/>
      <c r="C5661" s="161"/>
    </row>
    <row r="5662" spans="1:3" x14ac:dyDescent="0.25">
      <c r="A5662" s="157"/>
      <c r="B5662" s="161"/>
      <c r="C5662" s="161"/>
    </row>
    <row r="5663" spans="1:3" x14ac:dyDescent="0.25">
      <c r="A5663" s="157"/>
      <c r="B5663" s="161"/>
      <c r="C5663" s="161"/>
    </row>
    <row r="5664" spans="1:3" x14ac:dyDescent="0.25">
      <c r="A5664" s="157"/>
      <c r="B5664" s="161"/>
      <c r="C5664" s="161"/>
    </row>
    <row r="5665" spans="1:3" x14ac:dyDescent="0.25">
      <c r="A5665" s="157"/>
      <c r="B5665" s="161"/>
      <c r="C5665" s="161"/>
    </row>
    <row r="5666" spans="1:3" x14ac:dyDescent="0.25">
      <c r="A5666" s="157"/>
      <c r="B5666" s="161"/>
      <c r="C5666" s="161"/>
    </row>
    <row r="5667" spans="1:3" x14ac:dyDescent="0.25">
      <c r="A5667" s="157"/>
      <c r="B5667" s="161"/>
      <c r="C5667" s="161"/>
    </row>
    <row r="5668" spans="1:3" x14ac:dyDescent="0.25">
      <c r="A5668" s="157"/>
      <c r="B5668" s="161"/>
      <c r="C5668" s="161"/>
    </row>
    <row r="5669" spans="1:3" x14ac:dyDescent="0.25">
      <c r="A5669" s="157"/>
      <c r="B5669" s="161"/>
      <c r="C5669" s="161"/>
    </row>
    <row r="5670" spans="1:3" x14ac:dyDescent="0.25">
      <c r="A5670" s="157"/>
      <c r="B5670" s="161"/>
      <c r="C5670" s="161"/>
    </row>
    <row r="5671" spans="1:3" x14ac:dyDescent="0.25">
      <c r="A5671" s="157"/>
      <c r="B5671" s="161"/>
      <c r="C5671" s="161"/>
    </row>
    <row r="5672" spans="1:3" x14ac:dyDescent="0.25">
      <c r="A5672" s="157"/>
      <c r="B5672" s="161"/>
      <c r="C5672" s="161"/>
    </row>
    <row r="5673" spans="1:3" x14ac:dyDescent="0.25">
      <c r="A5673" s="157"/>
      <c r="B5673" s="161"/>
      <c r="C5673" s="161"/>
    </row>
    <row r="5674" spans="1:3" x14ac:dyDescent="0.25">
      <c r="A5674" s="157"/>
      <c r="B5674" s="161"/>
      <c r="C5674" s="161"/>
    </row>
    <row r="5675" spans="1:3" x14ac:dyDescent="0.25">
      <c r="A5675" s="157"/>
      <c r="B5675" s="161"/>
      <c r="C5675" s="161"/>
    </row>
    <row r="5676" spans="1:3" x14ac:dyDescent="0.25">
      <c r="A5676" s="157"/>
      <c r="B5676" s="161"/>
      <c r="C5676" s="161"/>
    </row>
    <row r="5677" spans="1:3" x14ac:dyDescent="0.25">
      <c r="A5677" s="157"/>
      <c r="B5677" s="161"/>
      <c r="C5677" s="161"/>
    </row>
    <row r="5678" spans="1:3" x14ac:dyDescent="0.25">
      <c r="A5678" s="157"/>
      <c r="B5678" s="161"/>
      <c r="C5678" s="161"/>
    </row>
    <row r="5679" spans="1:3" x14ac:dyDescent="0.25">
      <c r="A5679" s="157"/>
      <c r="B5679" s="161"/>
      <c r="C5679" s="161"/>
    </row>
    <row r="5680" spans="1:3" x14ac:dyDescent="0.25">
      <c r="A5680" s="157"/>
      <c r="B5680" s="161"/>
      <c r="C5680" s="161"/>
    </row>
    <row r="5681" spans="1:3" x14ac:dyDescent="0.25">
      <c r="A5681" s="157"/>
      <c r="B5681" s="161"/>
      <c r="C5681" s="161"/>
    </row>
    <row r="5682" spans="1:3" x14ac:dyDescent="0.25">
      <c r="A5682" s="157"/>
      <c r="B5682" s="161"/>
      <c r="C5682" s="161"/>
    </row>
    <row r="5683" spans="1:3" x14ac:dyDescent="0.25">
      <c r="A5683" s="157"/>
      <c r="B5683" s="161"/>
      <c r="C5683" s="161"/>
    </row>
    <row r="5684" spans="1:3" x14ac:dyDescent="0.25">
      <c r="A5684" s="157"/>
      <c r="B5684" s="161"/>
      <c r="C5684" s="161"/>
    </row>
    <row r="5685" spans="1:3" x14ac:dyDescent="0.25">
      <c r="A5685" s="157"/>
      <c r="B5685" s="161"/>
      <c r="C5685" s="161"/>
    </row>
    <row r="5686" spans="1:3" x14ac:dyDescent="0.25">
      <c r="A5686" s="157"/>
      <c r="B5686" s="161"/>
      <c r="C5686" s="161"/>
    </row>
    <row r="5687" spans="1:3" x14ac:dyDescent="0.25">
      <c r="A5687" s="157"/>
      <c r="B5687" s="161"/>
      <c r="C5687" s="161"/>
    </row>
    <row r="5688" spans="1:3" x14ac:dyDescent="0.25">
      <c r="A5688" s="157"/>
      <c r="B5688" s="161"/>
      <c r="C5688" s="161"/>
    </row>
    <row r="5689" spans="1:3" x14ac:dyDescent="0.25">
      <c r="A5689" s="157"/>
      <c r="B5689" s="161"/>
      <c r="C5689" s="161"/>
    </row>
    <row r="5690" spans="1:3" x14ac:dyDescent="0.25">
      <c r="A5690" s="157"/>
      <c r="B5690" s="161"/>
      <c r="C5690" s="161"/>
    </row>
    <row r="5691" spans="1:3" x14ac:dyDescent="0.25">
      <c r="A5691" s="157"/>
      <c r="B5691" s="161"/>
      <c r="C5691" s="161"/>
    </row>
    <row r="5692" spans="1:3" x14ac:dyDescent="0.25">
      <c r="A5692" s="157"/>
      <c r="B5692" s="161"/>
      <c r="C5692" s="161"/>
    </row>
    <row r="5693" spans="1:3" x14ac:dyDescent="0.25">
      <c r="A5693" s="157"/>
      <c r="B5693" s="161"/>
      <c r="C5693" s="161"/>
    </row>
    <row r="5694" spans="1:3" x14ac:dyDescent="0.25">
      <c r="A5694" s="157"/>
      <c r="B5694" s="161"/>
      <c r="C5694" s="161"/>
    </row>
    <row r="5695" spans="1:3" x14ac:dyDescent="0.25">
      <c r="A5695" s="157"/>
      <c r="B5695" s="161"/>
      <c r="C5695" s="161"/>
    </row>
    <row r="5696" spans="1:3" x14ac:dyDescent="0.25">
      <c r="A5696" s="157"/>
      <c r="B5696" s="161"/>
      <c r="C5696" s="161"/>
    </row>
    <row r="5697" spans="1:3" x14ac:dyDescent="0.25">
      <c r="A5697" s="157"/>
      <c r="B5697" s="161"/>
      <c r="C5697" s="161"/>
    </row>
    <row r="5698" spans="1:3" x14ac:dyDescent="0.25">
      <c r="A5698" s="157"/>
      <c r="B5698" s="161"/>
      <c r="C5698" s="161"/>
    </row>
    <row r="5699" spans="1:3" x14ac:dyDescent="0.25">
      <c r="A5699" s="157"/>
      <c r="B5699" s="161"/>
      <c r="C5699" s="161"/>
    </row>
    <row r="5700" spans="1:3" x14ac:dyDescent="0.25">
      <c r="A5700" s="157"/>
      <c r="B5700" s="161"/>
      <c r="C5700" s="161"/>
    </row>
    <row r="5701" spans="1:3" x14ac:dyDescent="0.25">
      <c r="A5701" s="157"/>
      <c r="B5701" s="161"/>
      <c r="C5701" s="161"/>
    </row>
    <row r="5702" spans="1:3" x14ac:dyDescent="0.25">
      <c r="A5702" s="157"/>
      <c r="B5702" s="161"/>
      <c r="C5702" s="161"/>
    </row>
    <row r="5703" spans="1:3" x14ac:dyDescent="0.25">
      <c r="A5703" s="157"/>
      <c r="B5703" s="161"/>
      <c r="C5703" s="161"/>
    </row>
    <row r="5704" spans="1:3" x14ac:dyDescent="0.25">
      <c r="A5704" s="157"/>
      <c r="B5704" s="161"/>
      <c r="C5704" s="161"/>
    </row>
    <row r="5705" spans="1:3" x14ac:dyDescent="0.25">
      <c r="A5705" s="157"/>
      <c r="B5705" s="161"/>
      <c r="C5705" s="161"/>
    </row>
    <row r="5706" spans="1:3" x14ac:dyDescent="0.25">
      <c r="A5706" s="157"/>
      <c r="B5706" s="161"/>
      <c r="C5706" s="161"/>
    </row>
    <row r="5707" spans="1:3" x14ac:dyDescent="0.25">
      <c r="A5707" s="157"/>
      <c r="B5707" s="161"/>
      <c r="C5707" s="161"/>
    </row>
    <row r="5708" spans="1:3" x14ac:dyDescent="0.25">
      <c r="A5708" s="157"/>
      <c r="B5708" s="161"/>
      <c r="C5708" s="161"/>
    </row>
    <row r="5709" spans="1:3" x14ac:dyDescent="0.25">
      <c r="A5709" s="157"/>
      <c r="B5709" s="161"/>
      <c r="C5709" s="161"/>
    </row>
    <row r="5710" spans="1:3" x14ac:dyDescent="0.25">
      <c r="A5710" s="157"/>
      <c r="B5710" s="161"/>
      <c r="C5710" s="161"/>
    </row>
    <row r="5711" spans="1:3" x14ac:dyDescent="0.25">
      <c r="A5711" s="157"/>
      <c r="B5711" s="161"/>
      <c r="C5711" s="161"/>
    </row>
    <row r="5712" spans="1:3" x14ac:dyDescent="0.25">
      <c r="A5712" s="157"/>
      <c r="B5712" s="161"/>
      <c r="C5712" s="161"/>
    </row>
    <row r="5713" spans="1:3" x14ac:dyDescent="0.25">
      <c r="A5713" s="157"/>
      <c r="B5713" s="161"/>
      <c r="C5713" s="161"/>
    </row>
    <row r="5714" spans="1:3" x14ac:dyDescent="0.25">
      <c r="A5714" s="157"/>
      <c r="B5714" s="161"/>
      <c r="C5714" s="161"/>
    </row>
    <row r="5715" spans="1:3" x14ac:dyDescent="0.25">
      <c r="A5715" s="157"/>
      <c r="B5715" s="161"/>
      <c r="C5715" s="161"/>
    </row>
    <row r="5716" spans="1:3" x14ac:dyDescent="0.25">
      <c r="A5716" s="157"/>
      <c r="B5716" s="161"/>
      <c r="C5716" s="161"/>
    </row>
    <row r="5717" spans="1:3" x14ac:dyDescent="0.25">
      <c r="A5717" s="157"/>
      <c r="B5717" s="161"/>
      <c r="C5717" s="161"/>
    </row>
    <row r="5718" spans="1:3" x14ac:dyDescent="0.25">
      <c r="A5718" s="157"/>
      <c r="B5718" s="161"/>
      <c r="C5718" s="161"/>
    </row>
    <row r="5719" spans="1:3" x14ac:dyDescent="0.25">
      <c r="A5719" s="157"/>
      <c r="B5719" s="161"/>
      <c r="C5719" s="161"/>
    </row>
    <row r="5720" spans="1:3" x14ac:dyDescent="0.25">
      <c r="A5720" s="157"/>
      <c r="B5720" s="161"/>
      <c r="C5720" s="161"/>
    </row>
    <row r="5721" spans="1:3" x14ac:dyDescent="0.25">
      <c r="A5721" s="157"/>
      <c r="B5721" s="161"/>
      <c r="C5721" s="161"/>
    </row>
    <row r="5722" spans="1:3" x14ac:dyDescent="0.25">
      <c r="A5722" s="157"/>
      <c r="B5722" s="161"/>
      <c r="C5722" s="161"/>
    </row>
    <row r="5723" spans="1:3" x14ac:dyDescent="0.25">
      <c r="A5723" s="157"/>
      <c r="B5723" s="161"/>
      <c r="C5723" s="161"/>
    </row>
    <row r="5724" spans="1:3" x14ac:dyDescent="0.25">
      <c r="A5724" s="157"/>
      <c r="B5724" s="161"/>
      <c r="C5724" s="161"/>
    </row>
    <row r="5725" spans="1:3" x14ac:dyDescent="0.25">
      <c r="A5725" s="157"/>
      <c r="B5725" s="161"/>
      <c r="C5725" s="161"/>
    </row>
    <row r="5726" spans="1:3" x14ac:dyDescent="0.25">
      <c r="A5726" s="157"/>
      <c r="B5726" s="161"/>
      <c r="C5726" s="161"/>
    </row>
    <row r="5727" spans="1:3" x14ac:dyDescent="0.25">
      <c r="A5727" s="157"/>
      <c r="B5727" s="161"/>
      <c r="C5727" s="161"/>
    </row>
    <row r="5728" spans="1:3" x14ac:dyDescent="0.25">
      <c r="A5728" s="157"/>
      <c r="B5728" s="161"/>
      <c r="C5728" s="161"/>
    </row>
    <row r="5729" spans="1:3" x14ac:dyDescent="0.25">
      <c r="A5729" s="157"/>
      <c r="B5729" s="161"/>
      <c r="C5729" s="161"/>
    </row>
    <row r="5730" spans="1:3" x14ac:dyDescent="0.25">
      <c r="A5730" s="157"/>
      <c r="B5730" s="161"/>
      <c r="C5730" s="161"/>
    </row>
    <row r="5731" spans="1:3" x14ac:dyDescent="0.25">
      <c r="A5731" s="157"/>
      <c r="B5731" s="161"/>
      <c r="C5731" s="161"/>
    </row>
    <row r="5732" spans="1:3" x14ac:dyDescent="0.25">
      <c r="A5732" s="157"/>
      <c r="B5732" s="161"/>
      <c r="C5732" s="161"/>
    </row>
    <row r="5733" spans="1:3" x14ac:dyDescent="0.25">
      <c r="A5733" s="157"/>
      <c r="B5733" s="161"/>
      <c r="C5733" s="161"/>
    </row>
    <row r="5734" spans="1:3" x14ac:dyDescent="0.25">
      <c r="A5734" s="157"/>
      <c r="B5734" s="161"/>
      <c r="C5734" s="161"/>
    </row>
    <row r="5735" spans="1:3" x14ac:dyDescent="0.25">
      <c r="A5735" s="157"/>
      <c r="B5735" s="161"/>
      <c r="C5735" s="161"/>
    </row>
    <row r="5736" spans="1:3" x14ac:dyDescent="0.25">
      <c r="A5736" s="157"/>
      <c r="B5736" s="161"/>
      <c r="C5736" s="161"/>
    </row>
    <row r="5737" spans="1:3" x14ac:dyDescent="0.25">
      <c r="A5737" s="157"/>
      <c r="B5737" s="161"/>
      <c r="C5737" s="161"/>
    </row>
    <row r="5738" spans="1:3" x14ac:dyDescent="0.25">
      <c r="A5738" s="157"/>
      <c r="B5738" s="161"/>
      <c r="C5738" s="161"/>
    </row>
    <row r="5739" spans="1:3" x14ac:dyDescent="0.25">
      <c r="A5739" s="157"/>
      <c r="B5739" s="161"/>
      <c r="C5739" s="161"/>
    </row>
    <row r="5740" spans="1:3" x14ac:dyDescent="0.25">
      <c r="A5740" s="157"/>
      <c r="B5740" s="161"/>
      <c r="C5740" s="161"/>
    </row>
    <row r="5741" spans="1:3" x14ac:dyDescent="0.25">
      <c r="A5741" s="157"/>
      <c r="B5741" s="161"/>
      <c r="C5741" s="161"/>
    </row>
    <row r="5742" spans="1:3" x14ac:dyDescent="0.25">
      <c r="A5742" s="157"/>
      <c r="B5742" s="161"/>
      <c r="C5742" s="161"/>
    </row>
    <row r="5743" spans="1:3" x14ac:dyDescent="0.25">
      <c r="A5743" s="157"/>
      <c r="B5743" s="161"/>
      <c r="C5743" s="161"/>
    </row>
    <row r="5744" spans="1:3" x14ac:dyDescent="0.25">
      <c r="A5744" s="157"/>
      <c r="B5744" s="161"/>
      <c r="C5744" s="161"/>
    </row>
    <row r="5745" spans="1:3" x14ac:dyDescent="0.25">
      <c r="A5745" s="157"/>
      <c r="B5745" s="161"/>
      <c r="C5745" s="161"/>
    </row>
    <row r="5746" spans="1:3" x14ac:dyDescent="0.25">
      <c r="A5746" s="157"/>
      <c r="B5746" s="161"/>
      <c r="C5746" s="161"/>
    </row>
    <row r="5747" spans="1:3" x14ac:dyDescent="0.25">
      <c r="A5747" s="157"/>
      <c r="B5747" s="161"/>
      <c r="C5747" s="161"/>
    </row>
    <row r="5748" spans="1:3" x14ac:dyDescent="0.25">
      <c r="A5748" s="157"/>
      <c r="B5748" s="161"/>
      <c r="C5748" s="161"/>
    </row>
    <row r="5749" spans="1:3" x14ac:dyDescent="0.25">
      <c r="A5749" s="157"/>
      <c r="B5749" s="161"/>
      <c r="C5749" s="161"/>
    </row>
    <row r="5750" spans="1:3" x14ac:dyDescent="0.25">
      <c r="A5750" s="157"/>
      <c r="B5750" s="161"/>
      <c r="C5750" s="161"/>
    </row>
    <row r="5751" spans="1:3" x14ac:dyDescent="0.25">
      <c r="A5751" s="157"/>
      <c r="B5751" s="161"/>
      <c r="C5751" s="161"/>
    </row>
    <row r="5752" spans="1:3" x14ac:dyDescent="0.25">
      <c r="A5752" s="157"/>
      <c r="B5752" s="161"/>
      <c r="C5752" s="161"/>
    </row>
    <row r="5753" spans="1:3" x14ac:dyDescent="0.25">
      <c r="A5753" s="157"/>
      <c r="B5753" s="161"/>
      <c r="C5753" s="161"/>
    </row>
    <row r="5754" spans="1:3" x14ac:dyDescent="0.25">
      <c r="A5754" s="157"/>
      <c r="B5754" s="161"/>
      <c r="C5754" s="161"/>
    </row>
    <row r="5755" spans="1:3" x14ac:dyDescent="0.25">
      <c r="A5755" s="157"/>
      <c r="B5755" s="161"/>
      <c r="C5755" s="161"/>
    </row>
    <row r="5756" spans="1:3" x14ac:dyDescent="0.25">
      <c r="A5756" s="157"/>
      <c r="B5756" s="161"/>
      <c r="C5756" s="161"/>
    </row>
    <row r="5757" spans="1:3" x14ac:dyDescent="0.25">
      <c r="A5757" s="157"/>
      <c r="B5757" s="161"/>
      <c r="C5757" s="161"/>
    </row>
    <row r="5758" spans="1:3" x14ac:dyDescent="0.25">
      <c r="A5758" s="157"/>
      <c r="B5758" s="161"/>
      <c r="C5758" s="161"/>
    </row>
    <row r="5759" spans="1:3" x14ac:dyDescent="0.25">
      <c r="A5759" s="157"/>
      <c r="B5759" s="161"/>
      <c r="C5759" s="161"/>
    </row>
    <row r="5760" spans="1:3" x14ac:dyDescent="0.25">
      <c r="A5760" s="157"/>
      <c r="B5760" s="161"/>
      <c r="C5760" s="161"/>
    </row>
    <row r="5761" spans="1:3" x14ac:dyDescent="0.25">
      <c r="A5761" s="157"/>
      <c r="B5761" s="161"/>
      <c r="C5761" s="161"/>
    </row>
    <row r="5762" spans="1:3" x14ac:dyDescent="0.25">
      <c r="A5762" s="157"/>
      <c r="B5762" s="161"/>
      <c r="C5762" s="161"/>
    </row>
    <row r="5763" spans="1:3" x14ac:dyDescent="0.25">
      <c r="A5763" s="157"/>
      <c r="B5763" s="161"/>
      <c r="C5763" s="161"/>
    </row>
    <row r="5764" spans="1:3" x14ac:dyDescent="0.25">
      <c r="A5764" s="157"/>
      <c r="B5764" s="161"/>
      <c r="C5764" s="161"/>
    </row>
    <row r="5765" spans="1:3" x14ac:dyDescent="0.25">
      <c r="A5765" s="157"/>
      <c r="B5765" s="161"/>
      <c r="C5765" s="161"/>
    </row>
    <row r="5766" spans="1:3" x14ac:dyDescent="0.25">
      <c r="A5766" s="157"/>
      <c r="B5766" s="161"/>
      <c r="C5766" s="161"/>
    </row>
    <row r="5767" spans="1:3" x14ac:dyDescent="0.25">
      <c r="A5767" s="157"/>
      <c r="B5767" s="161"/>
      <c r="C5767" s="161"/>
    </row>
    <row r="5768" spans="1:3" x14ac:dyDescent="0.25">
      <c r="A5768" s="157"/>
      <c r="B5768" s="161"/>
      <c r="C5768" s="161"/>
    </row>
    <row r="5769" spans="1:3" x14ac:dyDescent="0.25">
      <c r="A5769" s="157"/>
      <c r="B5769" s="161"/>
      <c r="C5769" s="161"/>
    </row>
    <row r="5770" spans="1:3" x14ac:dyDescent="0.25">
      <c r="A5770" s="157"/>
      <c r="B5770" s="161"/>
      <c r="C5770" s="161"/>
    </row>
    <row r="5771" spans="1:3" x14ac:dyDescent="0.25">
      <c r="A5771" s="157"/>
      <c r="B5771" s="161"/>
      <c r="C5771" s="161"/>
    </row>
    <row r="5772" spans="1:3" x14ac:dyDescent="0.25">
      <c r="A5772" s="157"/>
      <c r="B5772" s="161"/>
      <c r="C5772" s="161"/>
    </row>
    <row r="5773" spans="1:3" x14ac:dyDescent="0.25">
      <c r="A5773" s="157"/>
      <c r="B5773" s="161"/>
      <c r="C5773" s="161"/>
    </row>
    <row r="5774" spans="1:3" x14ac:dyDescent="0.25">
      <c r="A5774" s="157"/>
      <c r="B5774" s="161"/>
      <c r="C5774" s="161"/>
    </row>
    <row r="5775" spans="1:3" x14ac:dyDescent="0.25">
      <c r="A5775" s="157"/>
      <c r="B5775" s="161"/>
      <c r="C5775" s="161"/>
    </row>
    <row r="5776" spans="1:3" x14ac:dyDescent="0.25">
      <c r="A5776" s="157"/>
      <c r="B5776" s="161"/>
      <c r="C5776" s="161"/>
    </row>
    <row r="5777" spans="1:3" x14ac:dyDescent="0.25">
      <c r="A5777" s="157"/>
      <c r="B5777" s="161"/>
      <c r="C5777" s="161"/>
    </row>
    <row r="5778" spans="1:3" x14ac:dyDescent="0.25">
      <c r="A5778" s="157"/>
      <c r="B5778" s="161"/>
      <c r="C5778" s="161"/>
    </row>
    <row r="5779" spans="1:3" x14ac:dyDescent="0.25">
      <c r="A5779" s="157"/>
      <c r="B5779" s="161"/>
      <c r="C5779" s="161"/>
    </row>
    <row r="5780" spans="1:3" x14ac:dyDescent="0.25">
      <c r="A5780" s="157"/>
      <c r="B5780" s="161"/>
      <c r="C5780" s="161"/>
    </row>
    <row r="5781" spans="1:3" x14ac:dyDescent="0.25">
      <c r="A5781" s="157"/>
      <c r="B5781" s="161"/>
      <c r="C5781" s="161"/>
    </row>
    <row r="5782" spans="1:3" x14ac:dyDescent="0.25">
      <c r="A5782" s="157"/>
      <c r="B5782" s="161"/>
      <c r="C5782" s="161"/>
    </row>
    <row r="5783" spans="1:3" x14ac:dyDescent="0.25">
      <c r="A5783" s="157"/>
      <c r="B5783" s="161"/>
      <c r="C5783" s="161"/>
    </row>
    <row r="5784" spans="1:3" x14ac:dyDescent="0.25">
      <c r="A5784" s="157"/>
      <c r="B5784" s="161"/>
      <c r="C5784" s="161"/>
    </row>
    <row r="5785" spans="1:3" x14ac:dyDescent="0.25">
      <c r="A5785" s="157"/>
      <c r="B5785" s="161"/>
      <c r="C5785" s="161"/>
    </row>
    <row r="5786" spans="1:3" x14ac:dyDescent="0.25">
      <c r="A5786" s="157"/>
      <c r="B5786" s="161"/>
      <c r="C5786" s="161"/>
    </row>
    <row r="5787" spans="1:3" x14ac:dyDescent="0.25">
      <c r="A5787" s="157"/>
      <c r="B5787" s="161"/>
      <c r="C5787" s="161"/>
    </row>
    <row r="5788" spans="1:3" x14ac:dyDescent="0.25">
      <c r="A5788" s="157"/>
      <c r="B5788" s="161"/>
      <c r="C5788" s="161"/>
    </row>
    <row r="5789" spans="1:3" x14ac:dyDescent="0.25">
      <c r="A5789" s="157"/>
      <c r="B5789" s="161"/>
      <c r="C5789" s="161"/>
    </row>
    <row r="5790" spans="1:3" x14ac:dyDescent="0.25">
      <c r="A5790" s="157"/>
      <c r="B5790" s="161"/>
      <c r="C5790" s="161"/>
    </row>
    <row r="5791" spans="1:3" x14ac:dyDescent="0.25">
      <c r="A5791" s="157"/>
      <c r="B5791" s="161"/>
      <c r="C5791" s="161"/>
    </row>
    <row r="5792" spans="1:3" x14ac:dyDescent="0.25">
      <c r="A5792" s="157"/>
      <c r="B5792" s="161"/>
      <c r="C5792" s="161"/>
    </row>
    <row r="5793" spans="1:3" x14ac:dyDescent="0.25">
      <c r="A5793" s="157"/>
      <c r="B5793" s="161"/>
      <c r="C5793" s="161"/>
    </row>
    <row r="5794" spans="1:3" x14ac:dyDescent="0.25">
      <c r="A5794" s="157"/>
      <c r="B5794" s="161"/>
      <c r="C5794" s="161"/>
    </row>
    <row r="5795" spans="1:3" x14ac:dyDescent="0.25">
      <c r="A5795" s="157"/>
      <c r="B5795" s="161"/>
      <c r="C5795" s="161"/>
    </row>
    <row r="5796" spans="1:3" x14ac:dyDescent="0.25">
      <c r="A5796" s="157"/>
      <c r="B5796" s="161"/>
      <c r="C5796" s="161"/>
    </row>
    <row r="5797" spans="1:3" x14ac:dyDescent="0.25">
      <c r="A5797" s="157"/>
      <c r="B5797" s="161"/>
      <c r="C5797" s="161"/>
    </row>
    <row r="5798" spans="1:3" x14ac:dyDescent="0.25">
      <c r="A5798" s="157"/>
      <c r="B5798" s="161"/>
      <c r="C5798" s="161"/>
    </row>
    <row r="5799" spans="1:3" x14ac:dyDescent="0.25">
      <c r="A5799" s="157"/>
      <c r="B5799" s="161"/>
      <c r="C5799" s="161"/>
    </row>
    <row r="5800" spans="1:3" x14ac:dyDescent="0.25">
      <c r="A5800" s="157"/>
      <c r="B5800" s="161"/>
      <c r="C5800" s="161"/>
    </row>
    <row r="5801" spans="1:3" x14ac:dyDescent="0.25">
      <c r="A5801" s="157"/>
      <c r="B5801" s="161"/>
      <c r="C5801" s="161"/>
    </row>
    <row r="5802" spans="1:3" x14ac:dyDescent="0.25">
      <c r="A5802" s="157"/>
      <c r="B5802" s="161"/>
      <c r="C5802" s="161"/>
    </row>
    <row r="5803" spans="1:3" x14ac:dyDescent="0.25">
      <c r="A5803" s="157"/>
      <c r="B5803" s="161"/>
      <c r="C5803" s="161"/>
    </row>
    <row r="5804" spans="1:3" x14ac:dyDescent="0.25">
      <c r="A5804" s="157"/>
      <c r="B5804" s="161"/>
      <c r="C5804" s="161"/>
    </row>
    <row r="5805" spans="1:3" x14ac:dyDescent="0.25">
      <c r="A5805" s="157"/>
      <c r="B5805" s="161"/>
      <c r="C5805" s="161"/>
    </row>
    <row r="5806" spans="1:3" x14ac:dyDescent="0.25">
      <c r="A5806" s="157"/>
      <c r="B5806" s="161"/>
      <c r="C5806" s="161"/>
    </row>
    <row r="5807" spans="1:3" x14ac:dyDescent="0.25">
      <c r="A5807" s="157"/>
      <c r="B5807" s="161"/>
      <c r="C5807" s="161"/>
    </row>
    <row r="5808" spans="1:3" x14ac:dyDescent="0.25">
      <c r="A5808" s="157"/>
      <c r="B5808" s="161"/>
      <c r="C5808" s="161"/>
    </row>
    <row r="5809" spans="1:3" x14ac:dyDescent="0.25">
      <c r="A5809" s="157"/>
      <c r="B5809" s="161"/>
      <c r="C5809" s="161"/>
    </row>
    <row r="5810" spans="1:3" x14ac:dyDescent="0.25">
      <c r="A5810" s="157"/>
      <c r="B5810" s="161"/>
      <c r="C5810" s="161"/>
    </row>
    <row r="5811" spans="1:3" x14ac:dyDescent="0.25">
      <c r="A5811" s="157"/>
      <c r="B5811" s="161"/>
      <c r="C5811" s="161"/>
    </row>
    <row r="5812" spans="1:3" x14ac:dyDescent="0.25">
      <c r="A5812" s="157"/>
      <c r="B5812" s="161"/>
      <c r="C5812" s="161"/>
    </row>
    <row r="5813" spans="1:3" x14ac:dyDescent="0.25">
      <c r="A5813" s="157"/>
      <c r="B5813" s="161"/>
      <c r="C5813" s="161"/>
    </row>
    <row r="5814" spans="1:3" x14ac:dyDescent="0.25">
      <c r="A5814" s="157"/>
      <c r="B5814" s="161"/>
      <c r="C5814" s="161"/>
    </row>
    <row r="5815" spans="1:3" x14ac:dyDescent="0.25">
      <c r="A5815" s="157"/>
      <c r="B5815" s="161"/>
      <c r="C5815" s="161"/>
    </row>
    <row r="5816" spans="1:3" x14ac:dyDescent="0.25">
      <c r="A5816" s="157"/>
      <c r="B5816" s="161"/>
      <c r="C5816" s="161"/>
    </row>
    <row r="5817" spans="1:3" x14ac:dyDescent="0.25">
      <c r="A5817" s="157"/>
      <c r="B5817" s="161"/>
      <c r="C5817" s="161"/>
    </row>
    <row r="5818" spans="1:3" x14ac:dyDescent="0.25">
      <c r="A5818" s="157"/>
      <c r="B5818" s="161"/>
      <c r="C5818" s="161"/>
    </row>
    <row r="5819" spans="1:3" x14ac:dyDescent="0.25">
      <c r="A5819" s="157"/>
      <c r="B5819" s="161"/>
      <c r="C5819" s="161"/>
    </row>
    <row r="5820" spans="1:3" x14ac:dyDescent="0.25">
      <c r="A5820" s="157"/>
      <c r="B5820" s="161"/>
      <c r="C5820" s="161"/>
    </row>
    <row r="5821" spans="1:3" x14ac:dyDescent="0.25">
      <c r="A5821" s="157"/>
      <c r="B5821" s="161"/>
      <c r="C5821" s="161"/>
    </row>
    <row r="5822" spans="1:3" x14ac:dyDescent="0.25">
      <c r="A5822" s="157"/>
      <c r="B5822" s="161"/>
      <c r="C5822" s="161"/>
    </row>
    <row r="5823" spans="1:3" x14ac:dyDescent="0.25">
      <c r="A5823" s="157"/>
      <c r="B5823" s="161"/>
      <c r="C5823" s="161"/>
    </row>
    <row r="5824" spans="1:3" x14ac:dyDescent="0.25">
      <c r="A5824" s="157"/>
      <c r="B5824" s="161"/>
      <c r="C5824" s="161"/>
    </row>
    <row r="5825" spans="1:3" x14ac:dyDescent="0.25">
      <c r="A5825" s="157"/>
      <c r="B5825" s="161"/>
      <c r="C5825" s="161"/>
    </row>
    <row r="5826" spans="1:3" x14ac:dyDescent="0.25">
      <c r="A5826" s="157"/>
      <c r="B5826" s="161"/>
      <c r="C5826" s="161"/>
    </row>
    <row r="5827" spans="1:3" x14ac:dyDescent="0.25">
      <c r="A5827" s="157"/>
      <c r="B5827" s="161"/>
      <c r="C5827" s="161"/>
    </row>
    <row r="5828" spans="1:3" x14ac:dyDescent="0.25">
      <c r="A5828" s="157"/>
      <c r="B5828" s="161"/>
      <c r="C5828" s="161"/>
    </row>
    <row r="5829" spans="1:3" x14ac:dyDescent="0.25">
      <c r="A5829" s="157"/>
      <c r="B5829" s="161"/>
      <c r="C5829" s="161"/>
    </row>
    <row r="5830" spans="1:3" x14ac:dyDescent="0.25">
      <c r="A5830" s="157"/>
      <c r="B5830" s="161"/>
      <c r="C5830" s="161"/>
    </row>
    <row r="5831" spans="1:3" x14ac:dyDescent="0.25">
      <c r="A5831" s="157"/>
      <c r="B5831" s="161"/>
      <c r="C5831" s="161"/>
    </row>
    <row r="5832" spans="1:3" x14ac:dyDescent="0.25">
      <c r="A5832" s="157"/>
      <c r="B5832" s="161"/>
      <c r="C5832" s="161"/>
    </row>
    <row r="5833" spans="1:3" x14ac:dyDescent="0.25">
      <c r="A5833" s="157"/>
      <c r="B5833" s="161"/>
      <c r="C5833" s="161"/>
    </row>
    <row r="5834" spans="1:3" x14ac:dyDescent="0.25">
      <c r="A5834" s="157"/>
      <c r="B5834" s="161"/>
      <c r="C5834" s="161"/>
    </row>
    <row r="5835" spans="1:3" x14ac:dyDescent="0.25">
      <c r="A5835" s="157"/>
      <c r="B5835" s="161"/>
      <c r="C5835" s="161"/>
    </row>
    <row r="5836" spans="1:3" x14ac:dyDescent="0.25">
      <c r="A5836" s="157"/>
      <c r="B5836" s="161"/>
      <c r="C5836" s="161"/>
    </row>
    <row r="5837" spans="1:3" x14ac:dyDescent="0.25">
      <c r="A5837" s="157"/>
      <c r="B5837" s="161"/>
      <c r="C5837" s="161"/>
    </row>
    <row r="5838" spans="1:3" x14ac:dyDescent="0.25">
      <c r="A5838" s="157"/>
      <c r="B5838" s="161"/>
      <c r="C5838" s="161"/>
    </row>
    <row r="5839" spans="1:3" x14ac:dyDescent="0.25">
      <c r="A5839" s="157"/>
      <c r="B5839" s="161"/>
      <c r="C5839" s="161"/>
    </row>
    <row r="5840" spans="1:3" x14ac:dyDescent="0.25">
      <c r="A5840" s="157"/>
      <c r="B5840" s="161"/>
      <c r="C5840" s="161"/>
    </row>
    <row r="5841" spans="1:3" x14ac:dyDescent="0.25">
      <c r="A5841" s="157"/>
      <c r="B5841" s="161"/>
      <c r="C5841" s="161"/>
    </row>
    <row r="5842" spans="1:3" x14ac:dyDescent="0.25">
      <c r="A5842" s="157"/>
      <c r="B5842" s="161"/>
      <c r="C5842" s="161"/>
    </row>
    <row r="5843" spans="1:3" x14ac:dyDescent="0.25">
      <c r="A5843" s="157"/>
      <c r="B5843" s="161"/>
      <c r="C5843" s="161"/>
    </row>
    <row r="5844" spans="1:3" x14ac:dyDescent="0.25">
      <c r="A5844" s="157"/>
      <c r="B5844" s="161"/>
      <c r="C5844" s="161"/>
    </row>
    <row r="5845" spans="1:3" x14ac:dyDescent="0.25">
      <c r="A5845" s="157"/>
      <c r="B5845" s="161"/>
      <c r="C5845" s="161"/>
    </row>
    <row r="5846" spans="1:3" x14ac:dyDescent="0.25">
      <c r="A5846" s="157"/>
      <c r="B5846" s="161"/>
      <c r="C5846" s="161"/>
    </row>
    <row r="5847" spans="1:3" x14ac:dyDescent="0.25">
      <c r="A5847" s="157"/>
      <c r="B5847" s="161"/>
      <c r="C5847" s="161"/>
    </row>
    <row r="5848" spans="1:3" x14ac:dyDescent="0.25">
      <c r="A5848" s="157"/>
      <c r="B5848" s="161"/>
      <c r="C5848" s="161"/>
    </row>
    <row r="5849" spans="1:3" x14ac:dyDescent="0.25">
      <c r="A5849" s="157"/>
      <c r="B5849" s="161"/>
      <c r="C5849" s="161"/>
    </row>
    <row r="5850" spans="1:3" x14ac:dyDescent="0.25">
      <c r="A5850" s="157"/>
      <c r="B5850" s="161"/>
      <c r="C5850" s="161"/>
    </row>
    <row r="5851" spans="1:3" x14ac:dyDescent="0.25">
      <c r="A5851" s="157"/>
      <c r="B5851" s="161"/>
      <c r="C5851" s="161"/>
    </row>
    <row r="5852" spans="1:3" x14ac:dyDescent="0.25">
      <c r="A5852" s="157"/>
      <c r="B5852" s="161"/>
      <c r="C5852" s="161"/>
    </row>
    <row r="5853" spans="1:3" x14ac:dyDescent="0.25">
      <c r="A5853" s="157"/>
      <c r="B5853" s="161"/>
      <c r="C5853" s="161"/>
    </row>
    <row r="5854" spans="1:3" x14ac:dyDescent="0.25">
      <c r="A5854" s="157"/>
      <c r="B5854" s="161"/>
      <c r="C5854" s="161"/>
    </row>
    <row r="5855" spans="1:3" x14ac:dyDescent="0.25">
      <c r="A5855" s="157"/>
      <c r="B5855" s="161"/>
      <c r="C5855" s="161"/>
    </row>
    <row r="5856" spans="1:3" x14ac:dyDescent="0.25">
      <c r="A5856" s="157"/>
      <c r="B5856" s="161"/>
      <c r="C5856" s="161"/>
    </row>
    <row r="5857" spans="1:3" x14ac:dyDescent="0.25">
      <c r="A5857" s="157"/>
      <c r="B5857" s="161"/>
      <c r="C5857" s="161"/>
    </row>
    <row r="5858" spans="1:3" x14ac:dyDescent="0.25">
      <c r="A5858" s="157"/>
      <c r="B5858" s="161"/>
      <c r="C5858" s="161"/>
    </row>
    <row r="5859" spans="1:3" x14ac:dyDescent="0.25">
      <c r="A5859" s="157"/>
      <c r="B5859" s="161"/>
      <c r="C5859" s="161"/>
    </row>
    <row r="5860" spans="1:3" x14ac:dyDescent="0.25">
      <c r="A5860" s="157"/>
      <c r="B5860" s="161"/>
      <c r="C5860" s="161"/>
    </row>
    <row r="5861" spans="1:3" x14ac:dyDescent="0.25">
      <c r="A5861" s="157"/>
      <c r="B5861" s="161"/>
      <c r="C5861" s="161"/>
    </row>
    <row r="5862" spans="1:3" x14ac:dyDescent="0.25">
      <c r="A5862" s="157"/>
      <c r="B5862" s="161"/>
      <c r="C5862" s="161"/>
    </row>
    <row r="5863" spans="1:3" x14ac:dyDescent="0.25">
      <c r="A5863" s="157"/>
      <c r="B5863" s="161"/>
      <c r="C5863" s="161"/>
    </row>
    <row r="5864" spans="1:3" x14ac:dyDescent="0.25">
      <c r="A5864" s="157"/>
      <c r="B5864" s="161"/>
      <c r="C5864" s="161"/>
    </row>
    <row r="5865" spans="1:3" x14ac:dyDescent="0.25">
      <c r="A5865" s="157"/>
      <c r="B5865" s="161"/>
      <c r="C5865" s="161"/>
    </row>
    <row r="5866" spans="1:3" x14ac:dyDescent="0.25">
      <c r="A5866" s="157"/>
      <c r="B5866" s="161"/>
      <c r="C5866" s="161"/>
    </row>
    <row r="5867" spans="1:3" x14ac:dyDescent="0.25">
      <c r="A5867" s="157"/>
      <c r="B5867" s="161"/>
      <c r="C5867" s="161"/>
    </row>
    <row r="5868" spans="1:3" x14ac:dyDescent="0.25">
      <c r="A5868" s="157"/>
      <c r="B5868" s="161"/>
      <c r="C5868" s="161"/>
    </row>
    <row r="5869" spans="1:3" x14ac:dyDescent="0.25">
      <c r="A5869" s="157"/>
      <c r="B5869" s="161"/>
      <c r="C5869" s="161"/>
    </row>
    <row r="5870" spans="1:3" x14ac:dyDescent="0.25">
      <c r="A5870" s="157"/>
      <c r="B5870" s="161"/>
      <c r="C5870" s="161"/>
    </row>
    <row r="5871" spans="1:3" x14ac:dyDescent="0.25">
      <c r="A5871" s="157"/>
      <c r="B5871" s="161"/>
      <c r="C5871" s="161"/>
    </row>
    <row r="5872" spans="1:3" x14ac:dyDescent="0.25">
      <c r="A5872" s="157"/>
      <c r="B5872" s="161"/>
      <c r="C5872" s="161"/>
    </row>
    <row r="5873" spans="1:3" x14ac:dyDescent="0.25">
      <c r="A5873" s="157"/>
      <c r="B5873" s="161"/>
      <c r="C5873" s="161"/>
    </row>
    <row r="5874" spans="1:3" x14ac:dyDescent="0.25">
      <c r="A5874" s="157"/>
      <c r="B5874" s="161"/>
      <c r="C5874" s="161"/>
    </row>
    <row r="5875" spans="1:3" x14ac:dyDescent="0.25">
      <c r="A5875" s="157"/>
      <c r="B5875" s="161"/>
      <c r="C5875" s="161"/>
    </row>
    <row r="5876" spans="1:3" x14ac:dyDescent="0.25">
      <c r="A5876" s="157"/>
      <c r="B5876" s="161"/>
      <c r="C5876" s="161"/>
    </row>
    <row r="5877" spans="1:3" x14ac:dyDescent="0.25">
      <c r="A5877" s="157"/>
      <c r="B5877" s="161"/>
      <c r="C5877" s="161"/>
    </row>
    <row r="5878" spans="1:3" x14ac:dyDescent="0.25">
      <c r="A5878" s="157"/>
      <c r="B5878" s="161"/>
      <c r="C5878" s="161"/>
    </row>
    <row r="5879" spans="1:3" x14ac:dyDescent="0.25">
      <c r="A5879" s="157"/>
      <c r="B5879" s="161"/>
      <c r="C5879" s="161"/>
    </row>
    <row r="5880" spans="1:3" x14ac:dyDescent="0.25">
      <c r="A5880" s="157"/>
      <c r="B5880" s="161"/>
      <c r="C5880" s="161"/>
    </row>
    <row r="5881" spans="1:3" x14ac:dyDescent="0.25">
      <c r="A5881" s="157"/>
      <c r="B5881" s="161"/>
      <c r="C5881" s="161"/>
    </row>
    <row r="5882" spans="1:3" x14ac:dyDescent="0.25">
      <c r="A5882" s="157"/>
      <c r="B5882" s="161"/>
      <c r="C5882" s="161"/>
    </row>
    <row r="5883" spans="1:3" x14ac:dyDescent="0.25">
      <c r="A5883" s="157"/>
      <c r="B5883" s="161"/>
      <c r="C5883" s="161"/>
    </row>
    <row r="5884" spans="1:3" x14ac:dyDescent="0.25">
      <c r="A5884" s="157"/>
      <c r="B5884" s="161"/>
      <c r="C5884" s="161"/>
    </row>
    <row r="5885" spans="1:3" x14ac:dyDescent="0.25">
      <c r="A5885" s="157"/>
      <c r="B5885" s="161"/>
      <c r="C5885" s="161"/>
    </row>
    <row r="5886" spans="1:3" x14ac:dyDescent="0.25">
      <c r="A5886" s="157"/>
      <c r="B5886" s="161"/>
      <c r="C5886" s="161"/>
    </row>
    <row r="5887" spans="1:3" x14ac:dyDescent="0.25">
      <c r="A5887" s="157"/>
      <c r="B5887" s="161"/>
      <c r="C5887" s="161"/>
    </row>
    <row r="5888" spans="1:3" x14ac:dyDescent="0.25">
      <c r="A5888" s="157"/>
      <c r="B5888" s="161"/>
      <c r="C5888" s="161"/>
    </row>
    <row r="5889" spans="1:3" x14ac:dyDescent="0.25">
      <c r="A5889" s="157"/>
      <c r="B5889" s="161"/>
      <c r="C5889" s="161"/>
    </row>
    <row r="5890" spans="1:3" x14ac:dyDescent="0.25">
      <c r="A5890" s="157"/>
      <c r="B5890" s="161"/>
      <c r="C5890" s="161"/>
    </row>
    <row r="5891" spans="1:3" x14ac:dyDescent="0.25">
      <c r="A5891" s="157"/>
      <c r="B5891" s="161"/>
      <c r="C5891" s="161"/>
    </row>
    <row r="5892" spans="1:3" x14ac:dyDescent="0.25">
      <c r="A5892" s="157"/>
      <c r="B5892" s="161"/>
      <c r="C5892" s="161"/>
    </row>
    <row r="5893" spans="1:3" x14ac:dyDescent="0.25">
      <c r="A5893" s="157"/>
      <c r="B5893" s="161"/>
      <c r="C5893" s="161"/>
    </row>
    <row r="5894" spans="1:3" x14ac:dyDescent="0.25">
      <c r="A5894" s="157"/>
      <c r="B5894" s="161"/>
      <c r="C5894" s="161"/>
    </row>
    <row r="5895" spans="1:3" x14ac:dyDescent="0.25">
      <c r="A5895" s="157"/>
      <c r="B5895" s="161"/>
      <c r="C5895" s="161"/>
    </row>
    <row r="5896" spans="1:3" x14ac:dyDescent="0.25">
      <c r="A5896" s="157"/>
      <c r="B5896" s="161"/>
      <c r="C5896" s="161"/>
    </row>
    <row r="5897" spans="1:3" x14ac:dyDescent="0.25">
      <c r="A5897" s="157"/>
      <c r="B5897" s="161"/>
      <c r="C5897" s="161"/>
    </row>
    <row r="5898" spans="1:3" x14ac:dyDescent="0.25">
      <c r="A5898" s="157"/>
      <c r="B5898" s="161"/>
      <c r="C5898" s="161"/>
    </row>
    <row r="5899" spans="1:3" x14ac:dyDescent="0.25">
      <c r="A5899" s="157"/>
      <c r="B5899" s="161"/>
      <c r="C5899" s="161"/>
    </row>
    <row r="5900" spans="1:3" x14ac:dyDescent="0.25">
      <c r="A5900" s="157"/>
      <c r="B5900" s="161"/>
      <c r="C5900" s="161"/>
    </row>
    <row r="5901" spans="1:3" x14ac:dyDescent="0.25">
      <c r="A5901" s="157"/>
      <c r="B5901" s="161"/>
      <c r="C5901" s="161"/>
    </row>
    <row r="5902" spans="1:3" x14ac:dyDescent="0.25">
      <c r="A5902" s="157"/>
      <c r="B5902" s="161"/>
      <c r="C5902" s="161"/>
    </row>
    <row r="5903" spans="1:3" x14ac:dyDescent="0.25">
      <c r="A5903" s="157"/>
      <c r="B5903" s="161"/>
      <c r="C5903" s="161"/>
    </row>
    <row r="5904" spans="1:3" x14ac:dyDescent="0.25">
      <c r="A5904" s="157"/>
      <c r="B5904" s="161"/>
      <c r="C5904" s="161"/>
    </row>
    <row r="5905" spans="1:3" x14ac:dyDescent="0.25">
      <c r="A5905" s="157"/>
      <c r="B5905" s="161"/>
      <c r="C5905" s="161"/>
    </row>
    <row r="5906" spans="1:3" x14ac:dyDescent="0.25">
      <c r="A5906" s="157"/>
      <c r="B5906" s="161"/>
      <c r="C5906" s="161"/>
    </row>
    <row r="5907" spans="1:3" x14ac:dyDescent="0.25">
      <c r="A5907" s="157"/>
      <c r="B5907" s="161"/>
      <c r="C5907" s="161"/>
    </row>
    <row r="5908" spans="1:3" x14ac:dyDescent="0.25">
      <c r="A5908" s="157"/>
      <c r="B5908" s="161"/>
      <c r="C5908" s="161"/>
    </row>
    <row r="5909" spans="1:3" x14ac:dyDescent="0.25">
      <c r="A5909" s="157"/>
      <c r="B5909" s="161"/>
      <c r="C5909" s="161"/>
    </row>
    <row r="5910" spans="1:3" x14ac:dyDescent="0.25">
      <c r="A5910" s="157"/>
      <c r="B5910" s="161"/>
      <c r="C5910" s="161"/>
    </row>
    <row r="5911" spans="1:3" x14ac:dyDescent="0.25">
      <c r="A5911" s="157"/>
      <c r="B5911" s="161"/>
      <c r="C5911" s="161"/>
    </row>
    <row r="5912" spans="1:3" x14ac:dyDescent="0.25">
      <c r="A5912" s="157"/>
      <c r="B5912" s="161"/>
      <c r="C5912" s="161"/>
    </row>
    <row r="5913" spans="1:3" x14ac:dyDescent="0.25">
      <c r="A5913" s="157"/>
      <c r="B5913" s="161"/>
      <c r="C5913" s="161"/>
    </row>
    <row r="5914" spans="1:3" x14ac:dyDescent="0.25">
      <c r="A5914" s="157"/>
      <c r="B5914" s="161"/>
      <c r="C5914" s="161"/>
    </row>
    <row r="5915" spans="1:3" x14ac:dyDescent="0.25">
      <c r="A5915" s="157"/>
      <c r="B5915" s="161"/>
      <c r="C5915" s="161"/>
    </row>
    <row r="5916" spans="1:3" x14ac:dyDescent="0.25">
      <c r="A5916" s="157"/>
      <c r="B5916" s="161"/>
      <c r="C5916" s="161"/>
    </row>
    <row r="5917" spans="1:3" x14ac:dyDescent="0.25">
      <c r="A5917" s="157"/>
      <c r="B5917" s="161"/>
      <c r="C5917" s="161"/>
    </row>
    <row r="5918" spans="1:3" x14ac:dyDescent="0.25">
      <c r="A5918" s="157"/>
      <c r="B5918" s="161"/>
      <c r="C5918" s="161"/>
    </row>
    <row r="5919" spans="1:3" x14ac:dyDescent="0.25">
      <c r="A5919" s="157"/>
      <c r="B5919" s="161"/>
      <c r="C5919" s="161"/>
    </row>
    <row r="5920" spans="1:3" x14ac:dyDescent="0.25">
      <c r="A5920" s="157"/>
      <c r="B5920" s="161"/>
      <c r="C5920" s="161"/>
    </row>
    <row r="5921" spans="1:3" x14ac:dyDescent="0.25">
      <c r="A5921" s="157"/>
      <c r="B5921" s="161"/>
      <c r="C5921" s="161"/>
    </row>
    <row r="5922" spans="1:3" x14ac:dyDescent="0.25">
      <c r="A5922" s="157"/>
      <c r="B5922" s="161"/>
      <c r="C5922" s="161"/>
    </row>
    <row r="5923" spans="1:3" x14ac:dyDescent="0.25">
      <c r="A5923" s="157"/>
      <c r="B5923" s="161"/>
      <c r="C5923" s="161"/>
    </row>
    <row r="5924" spans="1:3" x14ac:dyDescent="0.25">
      <c r="A5924" s="157"/>
      <c r="B5924" s="161"/>
      <c r="C5924" s="161"/>
    </row>
    <row r="5925" spans="1:3" x14ac:dyDescent="0.25">
      <c r="A5925" s="157"/>
      <c r="B5925" s="161"/>
      <c r="C5925" s="161"/>
    </row>
    <row r="5926" spans="1:3" x14ac:dyDescent="0.25">
      <c r="A5926" s="157"/>
      <c r="B5926" s="161"/>
      <c r="C5926" s="161"/>
    </row>
    <row r="5927" spans="1:3" x14ac:dyDescent="0.25">
      <c r="A5927" s="157"/>
      <c r="B5927" s="161"/>
      <c r="C5927" s="161"/>
    </row>
    <row r="5928" spans="1:3" x14ac:dyDescent="0.25">
      <c r="A5928" s="157"/>
      <c r="B5928" s="161"/>
      <c r="C5928" s="161"/>
    </row>
    <row r="5929" spans="1:3" x14ac:dyDescent="0.25">
      <c r="A5929" s="157"/>
      <c r="B5929" s="161"/>
      <c r="C5929" s="161"/>
    </row>
    <row r="5930" spans="1:3" x14ac:dyDescent="0.25">
      <c r="A5930" s="157"/>
      <c r="B5930" s="161"/>
      <c r="C5930" s="161"/>
    </row>
    <row r="5931" spans="1:3" x14ac:dyDescent="0.25">
      <c r="A5931" s="157"/>
      <c r="B5931" s="161"/>
      <c r="C5931" s="161"/>
    </row>
    <row r="5932" spans="1:3" x14ac:dyDescent="0.25">
      <c r="A5932" s="157"/>
      <c r="B5932" s="161"/>
      <c r="C5932" s="161"/>
    </row>
    <row r="5933" spans="1:3" x14ac:dyDescent="0.25">
      <c r="A5933" s="157"/>
      <c r="B5933" s="161"/>
      <c r="C5933" s="161"/>
    </row>
    <row r="5934" spans="1:3" x14ac:dyDescent="0.25">
      <c r="A5934" s="157"/>
      <c r="B5934" s="161"/>
      <c r="C5934" s="161"/>
    </row>
    <row r="5935" spans="1:3" x14ac:dyDescent="0.25">
      <c r="A5935" s="157"/>
      <c r="B5935" s="161"/>
      <c r="C5935" s="161"/>
    </row>
    <row r="5936" spans="1:3" x14ac:dyDescent="0.25">
      <c r="A5936" s="157"/>
      <c r="B5936" s="161"/>
      <c r="C5936" s="161"/>
    </row>
    <row r="5937" spans="1:3" x14ac:dyDescent="0.25">
      <c r="A5937" s="157"/>
      <c r="B5937" s="161"/>
      <c r="C5937" s="161"/>
    </row>
    <row r="5938" spans="1:3" x14ac:dyDescent="0.25">
      <c r="A5938" s="157"/>
      <c r="B5938" s="161"/>
      <c r="C5938" s="161"/>
    </row>
    <row r="5939" spans="1:3" x14ac:dyDescent="0.25">
      <c r="A5939" s="157"/>
      <c r="B5939" s="161"/>
      <c r="C5939" s="161"/>
    </row>
    <row r="5940" spans="1:3" x14ac:dyDescent="0.25">
      <c r="A5940" s="157"/>
      <c r="B5940" s="161"/>
      <c r="C5940" s="161"/>
    </row>
    <row r="5941" spans="1:3" x14ac:dyDescent="0.25">
      <c r="A5941" s="157"/>
      <c r="B5941" s="161"/>
      <c r="C5941" s="161"/>
    </row>
    <row r="5942" spans="1:3" x14ac:dyDescent="0.25">
      <c r="A5942" s="157"/>
      <c r="B5942" s="161"/>
      <c r="C5942" s="161"/>
    </row>
    <row r="5943" spans="1:3" x14ac:dyDescent="0.25">
      <c r="A5943" s="157"/>
      <c r="B5943" s="161"/>
      <c r="C5943" s="161"/>
    </row>
    <row r="5944" spans="1:3" x14ac:dyDescent="0.25">
      <c r="A5944" s="157"/>
      <c r="B5944" s="161"/>
      <c r="C5944" s="161"/>
    </row>
    <row r="5945" spans="1:3" x14ac:dyDescent="0.25">
      <c r="A5945" s="157"/>
      <c r="B5945" s="161"/>
      <c r="C5945" s="161"/>
    </row>
    <row r="5946" spans="1:3" x14ac:dyDescent="0.25">
      <c r="A5946" s="157"/>
      <c r="B5946" s="161"/>
      <c r="C5946" s="161"/>
    </row>
    <row r="5947" spans="1:3" x14ac:dyDescent="0.25">
      <c r="A5947" s="157"/>
      <c r="B5947" s="161"/>
      <c r="C5947" s="161"/>
    </row>
    <row r="5948" spans="1:3" x14ac:dyDescent="0.25">
      <c r="A5948" s="157"/>
      <c r="B5948" s="161"/>
      <c r="C5948" s="161"/>
    </row>
    <row r="5949" spans="1:3" x14ac:dyDescent="0.25">
      <c r="A5949" s="157"/>
      <c r="B5949" s="161"/>
      <c r="C5949" s="161"/>
    </row>
    <row r="5950" spans="1:3" x14ac:dyDescent="0.25">
      <c r="A5950" s="157"/>
      <c r="B5950" s="161"/>
      <c r="C5950" s="161"/>
    </row>
    <row r="5951" spans="1:3" x14ac:dyDescent="0.25">
      <c r="A5951" s="157"/>
      <c r="B5951" s="161"/>
      <c r="C5951" s="161"/>
    </row>
    <row r="5952" spans="1:3" x14ac:dyDescent="0.25">
      <c r="A5952" s="157"/>
      <c r="B5952" s="161"/>
      <c r="C5952" s="161"/>
    </row>
    <row r="5953" spans="1:3" x14ac:dyDescent="0.25">
      <c r="A5953" s="157"/>
      <c r="B5953" s="161"/>
      <c r="C5953" s="161"/>
    </row>
    <row r="5954" spans="1:3" x14ac:dyDescent="0.25">
      <c r="A5954" s="157"/>
      <c r="B5954" s="161"/>
      <c r="C5954" s="161"/>
    </row>
    <row r="5955" spans="1:3" x14ac:dyDescent="0.25">
      <c r="A5955" s="157"/>
      <c r="B5955" s="161"/>
      <c r="C5955" s="161"/>
    </row>
    <row r="5956" spans="1:3" x14ac:dyDescent="0.25">
      <c r="A5956" s="157"/>
      <c r="B5956" s="161"/>
      <c r="C5956" s="161"/>
    </row>
    <row r="5957" spans="1:3" x14ac:dyDescent="0.25">
      <c r="A5957" s="157"/>
      <c r="B5957" s="161"/>
      <c r="C5957" s="161"/>
    </row>
    <row r="5958" spans="1:3" x14ac:dyDescent="0.25">
      <c r="A5958" s="157"/>
      <c r="B5958" s="161"/>
      <c r="C5958" s="161"/>
    </row>
    <row r="5959" spans="1:3" x14ac:dyDescent="0.25">
      <c r="A5959" s="157"/>
      <c r="B5959" s="161"/>
      <c r="C5959" s="161"/>
    </row>
    <row r="5960" spans="1:3" x14ac:dyDescent="0.25">
      <c r="A5960" s="157"/>
      <c r="B5960" s="161"/>
      <c r="C5960" s="161"/>
    </row>
    <row r="5961" spans="1:3" x14ac:dyDescent="0.25">
      <c r="A5961" s="157"/>
      <c r="B5961" s="161"/>
      <c r="C5961" s="161"/>
    </row>
    <row r="5962" spans="1:3" x14ac:dyDescent="0.25">
      <c r="A5962" s="157"/>
      <c r="B5962" s="161"/>
      <c r="C5962" s="161"/>
    </row>
    <row r="5963" spans="1:3" x14ac:dyDescent="0.25">
      <c r="A5963" s="157"/>
      <c r="B5963" s="161"/>
      <c r="C5963" s="161"/>
    </row>
    <row r="5964" spans="1:3" x14ac:dyDescent="0.25">
      <c r="A5964" s="157"/>
      <c r="B5964" s="161"/>
      <c r="C5964" s="161"/>
    </row>
    <row r="5965" spans="1:3" x14ac:dyDescent="0.25">
      <c r="A5965" s="157"/>
      <c r="B5965" s="161"/>
      <c r="C5965" s="161"/>
    </row>
    <row r="5966" spans="1:3" x14ac:dyDescent="0.25">
      <c r="A5966" s="157"/>
      <c r="B5966" s="161"/>
      <c r="C5966" s="161"/>
    </row>
    <row r="5967" spans="1:3" x14ac:dyDescent="0.25">
      <c r="A5967" s="157"/>
      <c r="B5967" s="161"/>
      <c r="C5967" s="161"/>
    </row>
    <row r="5968" spans="1:3" x14ac:dyDescent="0.25">
      <c r="A5968" s="157"/>
      <c r="B5968" s="161"/>
      <c r="C5968" s="161"/>
    </row>
    <row r="5969" spans="1:3" x14ac:dyDescent="0.25">
      <c r="A5969" s="157"/>
      <c r="B5969" s="161"/>
      <c r="C5969" s="161"/>
    </row>
    <row r="5970" spans="1:3" x14ac:dyDescent="0.25">
      <c r="A5970" s="157"/>
      <c r="B5970" s="161"/>
      <c r="C5970" s="161"/>
    </row>
    <row r="5971" spans="1:3" x14ac:dyDescent="0.25">
      <c r="A5971" s="157"/>
      <c r="B5971" s="161"/>
      <c r="C5971" s="161"/>
    </row>
    <row r="5972" spans="1:3" x14ac:dyDescent="0.25">
      <c r="A5972" s="157"/>
      <c r="B5972" s="161"/>
      <c r="C5972" s="161"/>
    </row>
    <row r="5973" spans="1:3" x14ac:dyDescent="0.25">
      <c r="A5973" s="157"/>
      <c r="B5973" s="161"/>
      <c r="C5973" s="161"/>
    </row>
    <row r="5974" spans="1:3" x14ac:dyDescent="0.25">
      <c r="A5974" s="157"/>
      <c r="B5974" s="161"/>
      <c r="C5974" s="161"/>
    </row>
    <row r="5975" spans="1:3" x14ac:dyDescent="0.25">
      <c r="A5975" s="157"/>
      <c r="B5975" s="161"/>
      <c r="C5975" s="161"/>
    </row>
    <row r="5976" spans="1:3" x14ac:dyDescent="0.25">
      <c r="A5976" s="157"/>
      <c r="B5976" s="161"/>
      <c r="C5976" s="161"/>
    </row>
    <row r="5977" spans="1:3" x14ac:dyDescent="0.25">
      <c r="A5977" s="157"/>
      <c r="B5977" s="161"/>
      <c r="C5977" s="161"/>
    </row>
    <row r="5978" spans="1:3" x14ac:dyDescent="0.25">
      <c r="A5978" s="157"/>
      <c r="B5978" s="161"/>
      <c r="C5978" s="161"/>
    </row>
    <row r="5979" spans="1:3" x14ac:dyDescent="0.25">
      <c r="A5979" s="157"/>
      <c r="B5979" s="161"/>
      <c r="C5979" s="161"/>
    </row>
    <row r="5980" spans="1:3" x14ac:dyDescent="0.25">
      <c r="A5980" s="157"/>
      <c r="B5980" s="161"/>
      <c r="C5980" s="161"/>
    </row>
    <row r="5981" spans="1:3" x14ac:dyDescent="0.25">
      <c r="A5981" s="157"/>
      <c r="B5981" s="161"/>
      <c r="C5981" s="161"/>
    </row>
    <row r="5982" spans="1:3" x14ac:dyDescent="0.25">
      <c r="A5982" s="157"/>
      <c r="B5982" s="161"/>
      <c r="C5982" s="161"/>
    </row>
    <row r="5983" spans="1:3" x14ac:dyDescent="0.25">
      <c r="A5983" s="157"/>
      <c r="B5983" s="161"/>
      <c r="C5983" s="161"/>
    </row>
    <row r="5984" spans="1:3" x14ac:dyDescent="0.25">
      <c r="A5984" s="157"/>
      <c r="B5984" s="161"/>
      <c r="C5984" s="161"/>
    </row>
    <row r="5985" spans="1:3" x14ac:dyDescent="0.25">
      <c r="A5985" s="157"/>
      <c r="B5985" s="161"/>
      <c r="C5985" s="161"/>
    </row>
    <row r="5986" spans="1:3" x14ac:dyDescent="0.25">
      <c r="A5986" s="157"/>
      <c r="B5986" s="161"/>
      <c r="C5986" s="161"/>
    </row>
    <row r="5987" spans="1:3" x14ac:dyDescent="0.25">
      <c r="A5987" s="157"/>
      <c r="B5987" s="161"/>
      <c r="C5987" s="161"/>
    </row>
    <row r="5988" spans="1:3" x14ac:dyDescent="0.25">
      <c r="A5988" s="157"/>
      <c r="B5988" s="161"/>
      <c r="C5988" s="161"/>
    </row>
    <row r="5989" spans="1:3" x14ac:dyDescent="0.25">
      <c r="A5989" s="157"/>
      <c r="B5989" s="161"/>
      <c r="C5989" s="161"/>
    </row>
    <row r="5990" spans="1:3" x14ac:dyDescent="0.25">
      <c r="A5990" s="157"/>
      <c r="B5990" s="161"/>
      <c r="C5990" s="161"/>
    </row>
    <row r="5991" spans="1:3" x14ac:dyDescent="0.25">
      <c r="A5991" s="157"/>
      <c r="B5991" s="161"/>
      <c r="C5991" s="161"/>
    </row>
    <row r="5992" spans="1:3" x14ac:dyDescent="0.25">
      <c r="A5992" s="157"/>
      <c r="B5992" s="161"/>
      <c r="C5992" s="161"/>
    </row>
    <row r="5993" spans="1:3" x14ac:dyDescent="0.25">
      <c r="A5993" s="157"/>
      <c r="B5993" s="161"/>
      <c r="C5993" s="161"/>
    </row>
    <row r="5994" spans="1:3" x14ac:dyDescent="0.25">
      <c r="A5994" s="157"/>
      <c r="B5994" s="161"/>
      <c r="C5994" s="161"/>
    </row>
    <row r="5995" spans="1:3" x14ac:dyDescent="0.25">
      <c r="A5995" s="157"/>
      <c r="B5995" s="161"/>
      <c r="C5995" s="161"/>
    </row>
    <row r="5996" spans="1:3" x14ac:dyDescent="0.25">
      <c r="A5996" s="157"/>
      <c r="B5996" s="161"/>
      <c r="C5996" s="161"/>
    </row>
    <row r="5997" spans="1:3" x14ac:dyDescent="0.25">
      <c r="A5997" s="157"/>
      <c r="B5997" s="161"/>
      <c r="C5997" s="161"/>
    </row>
    <row r="5998" spans="1:3" x14ac:dyDescent="0.25">
      <c r="A5998" s="157"/>
      <c r="B5998" s="161"/>
      <c r="C5998" s="161"/>
    </row>
    <row r="5999" spans="1:3" x14ac:dyDescent="0.25">
      <c r="A5999" s="157"/>
      <c r="B5999" s="161"/>
      <c r="C5999" s="161"/>
    </row>
    <row r="6000" spans="1:3" x14ac:dyDescent="0.25">
      <c r="A6000" s="157"/>
      <c r="B6000" s="161"/>
      <c r="C6000" s="161"/>
    </row>
    <row r="6001" spans="1:3" x14ac:dyDescent="0.25">
      <c r="A6001" s="157"/>
      <c r="B6001" s="161"/>
      <c r="C6001" s="161"/>
    </row>
    <row r="6002" spans="1:3" x14ac:dyDescent="0.25">
      <c r="A6002" s="157"/>
      <c r="B6002" s="161"/>
      <c r="C6002" s="161"/>
    </row>
    <row r="6003" spans="1:3" x14ac:dyDescent="0.25">
      <c r="A6003" s="157"/>
      <c r="B6003" s="161"/>
      <c r="C6003" s="161"/>
    </row>
    <row r="6004" spans="1:3" x14ac:dyDescent="0.25">
      <c r="A6004" s="157"/>
      <c r="B6004" s="161"/>
      <c r="C6004" s="161"/>
    </row>
    <row r="6005" spans="1:3" x14ac:dyDescent="0.25">
      <c r="A6005" s="157"/>
      <c r="B6005" s="161"/>
      <c r="C6005" s="161"/>
    </row>
    <row r="6006" spans="1:3" x14ac:dyDescent="0.25">
      <c r="A6006" s="157"/>
      <c r="B6006" s="161"/>
      <c r="C6006" s="161"/>
    </row>
    <row r="6007" spans="1:3" x14ac:dyDescent="0.25">
      <c r="A6007" s="157"/>
      <c r="B6007" s="161"/>
      <c r="C6007" s="161"/>
    </row>
    <row r="6008" spans="1:3" x14ac:dyDescent="0.25">
      <c r="A6008" s="157"/>
      <c r="B6008" s="161"/>
      <c r="C6008" s="161"/>
    </row>
    <row r="6009" spans="1:3" x14ac:dyDescent="0.25">
      <c r="A6009" s="157"/>
      <c r="B6009" s="161"/>
      <c r="C6009" s="161"/>
    </row>
    <row r="6010" spans="1:3" x14ac:dyDescent="0.25">
      <c r="A6010" s="157"/>
      <c r="B6010" s="161"/>
      <c r="C6010" s="161"/>
    </row>
    <row r="6011" spans="1:3" x14ac:dyDescent="0.25">
      <c r="A6011" s="157"/>
      <c r="B6011" s="161"/>
      <c r="C6011" s="161"/>
    </row>
    <row r="6012" spans="1:3" x14ac:dyDescent="0.25">
      <c r="A6012" s="157"/>
      <c r="B6012" s="161"/>
      <c r="C6012" s="161"/>
    </row>
    <row r="6013" spans="1:3" x14ac:dyDescent="0.25">
      <c r="A6013" s="157"/>
      <c r="B6013" s="161"/>
      <c r="C6013" s="161"/>
    </row>
    <row r="6014" spans="1:3" x14ac:dyDescent="0.25">
      <c r="A6014" s="157"/>
      <c r="B6014" s="161"/>
      <c r="C6014" s="161"/>
    </row>
    <row r="6015" spans="1:3" x14ac:dyDescent="0.25">
      <c r="A6015" s="157"/>
      <c r="B6015" s="161"/>
      <c r="C6015" s="161"/>
    </row>
    <row r="6016" spans="1:3" x14ac:dyDescent="0.25">
      <c r="A6016" s="157"/>
      <c r="B6016" s="161"/>
      <c r="C6016" s="161"/>
    </row>
    <row r="6017" spans="1:3" x14ac:dyDescent="0.25">
      <c r="A6017" s="157"/>
      <c r="B6017" s="161"/>
      <c r="C6017" s="161"/>
    </row>
    <row r="6018" spans="1:3" x14ac:dyDescent="0.25">
      <c r="A6018" s="157"/>
      <c r="B6018" s="161"/>
      <c r="C6018" s="161"/>
    </row>
    <row r="6019" spans="1:3" x14ac:dyDescent="0.25">
      <c r="A6019" s="157"/>
      <c r="B6019" s="161"/>
      <c r="C6019" s="161"/>
    </row>
    <row r="6020" spans="1:3" x14ac:dyDescent="0.25">
      <c r="A6020" s="157"/>
      <c r="B6020" s="161"/>
      <c r="C6020" s="161"/>
    </row>
    <row r="6021" spans="1:3" x14ac:dyDescent="0.25">
      <c r="A6021" s="157"/>
      <c r="B6021" s="161"/>
      <c r="C6021" s="161"/>
    </row>
    <row r="6022" spans="1:3" x14ac:dyDescent="0.25">
      <c r="A6022" s="157"/>
      <c r="B6022" s="161"/>
      <c r="C6022" s="161"/>
    </row>
    <row r="6023" spans="1:3" x14ac:dyDescent="0.25">
      <c r="A6023" s="157"/>
      <c r="B6023" s="161"/>
      <c r="C6023" s="161"/>
    </row>
    <row r="6024" spans="1:3" x14ac:dyDescent="0.25">
      <c r="A6024" s="157"/>
      <c r="B6024" s="161"/>
      <c r="C6024" s="161"/>
    </row>
    <row r="6025" spans="1:3" x14ac:dyDescent="0.25">
      <c r="A6025" s="157"/>
      <c r="B6025" s="161"/>
      <c r="C6025" s="161"/>
    </row>
    <row r="6026" spans="1:3" x14ac:dyDescent="0.25">
      <c r="A6026" s="157"/>
      <c r="B6026" s="161"/>
      <c r="C6026" s="161"/>
    </row>
    <row r="6027" spans="1:3" x14ac:dyDescent="0.25">
      <c r="A6027" s="157"/>
      <c r="B6027" s="161"/>
      <c r="C6027" s="161"/>
    </row>
    <row r="6028" spans="1:3" x14ac:dyDescent="0.25">
      <c r="A6028" s="157"/>
      <c r="B6028" s="161"/>
      <c r="C6028" s="161"/>
    </row>
    <row r="6029" spans="1:3" x14ac:dyDescent="0.25">
      <c r="A6029" s="157"/>
      <c r="B6029" s="161"/>
      <c r="C6029" s="161"/>
    </row>
    <row r="6030" spans="1:3" x14ac:dyDescent="0.25">
      <c r="A6030" s="157"/>
      <c r="B6030" s="161"/>
      <c r="C6030" s="161"/>
    </row>
    <row r="6031" spans="1:3" x14ac:dyDescent="0.25">
      <c r="A6031" s="157"/>
      <c r="B6031" s="161"/>
      <c r="C6031" s="161"/>
    </row>
    <row r="6032" spans="1:3" x14ac:dyDescent="0.25">
      <c r="A6032" s="157"/>
      <c r="B6032" s="161"/>
      <c r="C6032" s="161"/>
    </row>
    <row r="6033" spans="1:3" x14ac:dyDescent="0.25">
      <c r="A6033" s="157"/>
      <c r="B6033" s="161"/>
      <c r="C6033" s="161"/>
    </row>
    <row r="6034" spans="1:3" x14ac:dyDescent="0.25">
      <c r="A6034" s="157"/>
      <c r="B6034" s="161"/>
      <c r="C6034" s="161"/>
    </row>
    <row r="6035" spans="1:3" x14ac:dyDescent="0.25">
      <c r="A6035" s="157"/>
      <c r="B6035" s="161"/>
      <c r="C6035" s="161"/>
    </row>
    <row r="6036" spans="1:3" x14ac:dyDescent="0.25">
      <c r="A6036" s="157"/>
      <c r="B6036" s="161"/>
      <c r="C6036" s="161"/>
    </row>
    <row r="6037" spans="1:3" x14ac:dyDescent="0.25">
      <c r="A6037" s="157"/>
      <c r="B6037" s="161"/>
      <c r="C6037" s="161"/>
    </row>
    <row r="6038" spans="1:3" x14ac:dyDescent="0.25">
      <c r="A6038" s="157"/>
      <c r="B6038" s="161"/>
      <c r="C6038" s="161"/>
    </row>
    <row r="6039" spans="1:3" x14ac:dyDescent="0.25">
      <c r="A6039" s="157"/>
      <c r="B6039" s="161"/>
      <c r="C6039" s="161"/>
    </row>
    <row r="6040" spans="1:3" x14ac:dyDescent="0.25">
      <c r="A6040" s="157"/>
      <c r="B6040" s="161"/>
      <c r="C6040" s="161"/>
    </row>
    <row r="6041" spans="1:3" x14ac:dyDescent="0.25">
      <c r="A6041" s="157"/>
      <c r="B6041" s="161"/>
      <c r="C6041" s="161"/>
    </row>
    <row r="6042" spans="1:3" x14ac:dyDescent="0.25">
      <c r="A6042" s="157"/>
      <c r="B6042" s="161"/>
      <c r="C6042" s="161"/>
    </row>
    <row r="6043" spans="1:3" x14ac:dyDescent="0.25">
      <c r="A6043" s="157"/>
      <c r="B6043" s="161"/>
      <c r="C6043" s="161"/>
    </row>
    <row r="6044" spans="1:3" x14ac:dyDescent="0.25">
      <c r="A6044" s="157"/>
      <c r="B6044" s="161"/>
      <c r="C6044" s="161"/>
    </row>
    <row r="6045" spans="1:3" x14ac:dyDescent="0.25">
      <c r="A6045" s="157"/>
      <c r="B6045" s="161"/>
      <c r="C6045" s="161"/>
    </row>
    <row r="6046" spans="1:3" x14ac:dyDescent="0.25">
      <c r="A6046" s="157"/>
      <c r="B6046" s="161"/>
      <c r="C6046" s="161"/>
    </row>
    <row r="6047" spans="1:3" x14ac:dyDescent="0.25">
      <c r="A6047" s="157"/>
      <c r="B6047" s="161"/>
      <c r="C6047" s="161"/>
    </row>
    <row r="6048" spans="1:3" x14ac:dyDescent="0.25">
      <c r="A6048" s="157"/>
      <c r="B6048" s="161"/>
      <c r="C6048" s="161"/>
    </row>
    <row r="6049" spans="1:3" x14ac:dyDescent="0.25">
      <c r="A6049" s="157"/>
      <c r="B6049" s="161"/>
      <c r="C6049" s="161"/>
    </row>
    <row r="6050" spans="1:3" x14ac:dyDescent="0.25">
      <c r="A6050" s="157"/>
      <c r="B6050" s="161"/>
      <c r="C6050" s="161"/>
    </row>
    <row r="6051" spans="1:3" x14ac:dyDescent="0.25">
      <c r="A6051" s="157"/>
      <c r="B6051" s="161"/>
      <c r="C6051" s="161"/>
    </row>
    <row r="6052" spans="1:3" x14ac:dyDescent="0.25">
      <c r="A6052" s="157"/>
      <c r="B6052" s="161"/>
      <c r="C6052" s="161"/>
    </row>
    <row r="6053" spans="1:3" x14ac:dyDescent="0.25">
      <c r="A6053" s="157"/>
      <c r="B6053" s="161"/>
      <c r="C6053" s="161"/>
    </row>
    <row r="6054" spans="1:3" x14ac:dyDescent="0.25">
      <c r="A6054" s="157"/>
      <c r="B6054" s="161"/>
      <c r="C6054" s="161"/>
    </row>
    <row r="6055" spans="1:3" x14ac:dyDescent="0.25">
      <c r="A6055" s="157"/>
      <c r="B6055" s="161"/>
      <c r="C6055" s="161"/>
    </row>
    <row r="6056" spans="1:3" x14ac:dyDescent="0.25">
      <c r="A6056" s="157"/>
      <c r="B6056" s="161"/>
      <c r="C6056" s="161"/>
    </row>
    <row r="6057" spans="1:3" x14ac:dyDescent="0.25">
      <c r="A6057" s="157"/>
      <c r="B6057" s="161"/>
      <c r="C6057" s="161"/>
    </row>
    <row r="6058" spans="1:3" x14ac:dyDescent="0.25">
      <c r="A6058" s="157"/>
      <c r="B6058" s="161"/>
      <c r="C6058" s="161"/>
    </row>
    <row r="6059" spans="1:3" x14ac:dyDescent="0.25">
      <c r="A6059" s="157"/>
      <c r="B6059" s="161"/>
      <c r="C6059" s="161"/>
    </row>
    <row r="6060" spans="1:3" x14ac:dyDescent="0.25">
      <c r="A6060" s="157"/>
      <c r="B6060" s="161"/>
      <c r="C6060" s="161"/>
    </row>
    <row r="6061" spans="1:3" x14ac:dyDescent="0.25">
      <c r="A6061" s="157"/>
      <c r="B6061" s="161"/>
      <c r="C6061" s="161"/>
    </row>
    <row r="6062" spans="1:3" x14ac:dyDescent="0.25">
      <c r="A6062" s="157"/>
      <c r="B6062" s="161"/>
      <c r="C6062" s="161"/>
    </row>
    <row r="6063" spans="1:3" x14ac:dyDescent="0.25">
      <c r="A6063" s="157"/>
      <c r="B6063" s="161"/>
      <c r="C6063" s="161"/>
    </row>
    <row r="6064" spans="1:3" x14ac:dyDescent="0.25">
      <c r="A6064" s="157"/>
      <c r="B6064" s="161"/>
      <c r="C6064" s="161"/>
    </row>
    <row r="6065" spans="1:3" x14ac:dyDescent="0.25">
      <c r="A6065" s="157"/>
      <c r="B6065" s="161"/>
      <c r="C6065" s="161"/>
    </row>
    <row r="6066" spans="1:3" x14ac:dyDescent="0.25">
      <c r="A6066" s="157"/>
      <c r="B6066" s="161"/>
      <c r="C6066" s="161"/>
    </row>
    <row r="6067" spans="1:3" x14ac:dyDescent="0.25">
      <c r="A6067" s="157"/>
      <c r="B6067" s="161"/>
      <c r="C6067" s="161"/>
    </row>
    <row r="6068" spans="1:3" x14ac:dyDescent="0.25">
      <c r="A6068" s="157"/>
      <c r="B6068" s="161"/>
      <c r="C6068" s="161"/>
    </row>
    <row r="6069" spans="1:3" x14ac:dyDescent="0.25">
      <c r="A6069" s="157"/>
      <c r="B6069" s="161"/>
      <c r="C6069" s="161"/>
    </row>
    <row r="6070" spans="1:3" x14ac:dyDescent="0.25">
      <c r="A6070" s="157"/>
      <c r="B6070" s="161"/>
      <c r="C6070" s="161"/>
    </row>
    <row r="6071" spans="1:3" x14ac:dyDescent="0.25">
      <c r="A6071" s="157"/>
      <c r="B6071" s="161"/>
      <c r="C6071" s="161"/>
    </row>
    <row r="6072" spans="1:3" x14ac:dyDescent="0.25">
      <c r="A6072" s="157"/>
      <c r="B6072" s="161"/>
      <c r="C6072" s="161"/>
    </row>
    <row r="6073" spans="1:3" x14ac:dyDescent="0.25">
      <c r="A6073" s="157"/>
      <c r="B6073" s="161"/>
      <c r="C6073" s="161"/>
    </row>
    <row r="6074" spans="1:3" x14ac:dyDescent="0.25">
      <c r="A6074" s="157"/>
      <c r="B6074" s="161"/>
      <c r="C6074" s="161"/>
    </row>
    <row r="6075" spans="1:3" x14ac:dyDescent="0.25">
      <c r="A6075" s="157"/>
      <c r="B6075" s="161"/>
      <c r="C6075" s="161"/>
    </row>
    <row r="6076" spans="1:3" x14ac:dyDescent="0.25">
      <c r="A6076" s="157"/>
      <c r="B6076" s="161"/>
      <c r="C6076" s="161"/>
    </row>
    <row r="6077" spans="1:3" x14ac:dyDescent="0.25">
      <c r="A6077" s="157"/>
      <c r="B6077" s="161"/>
      <c r="C6077" s="161"/>
    </row>
    <row r="6078" spans="1:3" x14ac:dyDescent="0.25">
      <c r="A6078" s="157"/>
      <c r="B6078" s="161"/>
      <c r="C6078" s="161"/>
    </row>
    <row r="6079" spans="1:3" x14ac:dyDescent="0.25">
      <c r="A6079" s="157"/>
      <c r="B6079" s="161"/>
      <c r="C6079" s="161"/>
    </row>
    <row r="6080" spans="1:3" x14ac:dyDescent="0.25">
      <c r="A6080" s="157"/>
      <c r="B6080" s="161"/>
      <c r="C6080" s="161"/>
    </row>
    <row r="6081" spans="1:3" x14ac:dyDescent="0.25">
      <c r="A6081" s="157"/>
      <c r="B6081" s="161"/>
      <c r="C6081" s="161"/>
    </row>
    <row r="6082" spans="1:3" x14ac:dyDescent="0.25">
      <c r="A6082" s="157"/>
      <c r="B6082" s="161"/>
      <c r="C6082" s="161"/>
    </row>
    <row r="6083" spans="1:3" x14ac:dyDescent="0.25">
      <c r="A6083" s="157"/>
      <c r="B6083" s="161"/>
      <c r="C6083" s="161"/>
    </row>
    <row r="6084" spans="1:3" x14ac:dyDescent="0.25">
      <c r="A6084" s="157"/>
      <c r="B6084" s="161"/>
      <c r="C6084" s="161"/>
    </row>
    <row r="6085" spans="1:3" x14ac:dyDescent="0.25">
      <c r="A6085" s="157"/>
      <c r="B6085" s="161"/>
      <c r="C6085" s="161"/>
    </row>
    <row r="6086" spans="1:3" x14ac:dyDescent="0.25">
      <c r="A6086" s="157"/>
      <c r="B6086" s="161"/>
      <c r="C6086" s="161"/>
    </row>
    <row r="6087" spans="1:3" x14ac:dyDescent="0.25">
      <c r="A6087" s="157"/>
      <c r="B6087" s="161"/>
      <c r="C6087" s="161"/>
    </row>
    <row r="6088" spans="1:3" x14ac:dyDescent="0.25">
      <c r="A6088" s="157"/>
      <c r="B6088" s="161"/>
      <c r="C6088" s="161"/>
    </row>
    <row r="6089" spans="1:3" x14ac:dyDescent="0.25">
      <c r="A6089" s="157"/>
      <c r="B6089" s="161"/>
      <c r="C6089" s="161"/>
    </row>
    <row r="6090" spans="1:3" x14ac:dyDescent="0.25">
      <c r="A6090" s="157"/>
      <c r="B6090" s="161"/>
      <c r="C6090" s="161"/>
    </row>
    <row r="6091" spans="1:3" x14ac:dyDescent="0.25">
      <c r="A6091" s="157"/>
      <c r="B6091" s="161"/>
      <c r="C6091" s="161"/>
    </row>
    <row r="6092" spans="1:3" x14ac:dyDescent="0.25">
      <c r="A6092" s="157"/>
      <c r="B6092" s="161"/>
      <c r="C6092" s="161"/>
    </row>
    <row r="6093" spans="1:3" x14ac:dyDescent="0.25">
      <c r="A6093" s="157"/>
      <c r="B6093" s="161"/>
      <c r="C6093" s="161"/>
    </row>
    <row r="6094" spans="1:3" x14ac:dyDescent="0.25">
      <c r="A6094" s="157"/>
      <c r="B6094" s="161"/>
      <c r="C6094" s="161"/>
    </row>
    <row r="6095" spans="1:3" x14ac:dyDescent="0.25">
      <c r="A6095" s="157"/>
      <c r="B6095" s="161"/>
      <c r="C6095" s="161"/>
    </row>
    <row r="6096" spans="1:3" x14ac:dyDescent="0.25">
      <c r="A6096" s="157"/>
      <c r="B6096" s="161"/>
      <c r="C6096" s="161"/>
    </row>
    <row r="6097" spans="1:3" x14ac:dyDescent="0.25">
      <c r="A6097" s="157"/>
      <c r="B6097" s="161"/>
      <c r="C6097" s="161"/>
    </row>
    <row r="6098" spans="1:3" x14ac:dyDescent="0.25">
      <c r="A6098" s="157"/>
      <c r="B6098" s="161"/>
      <c r="C6098" s="161"/>
    </row>
    <row r="6099" spans="1:3" x14ac:dyDescent="0.25">
      <c r="A6099" s="157"/>
      <c r="B6099" s="161"/>
      <c r="C6099" s="161"/>
    </row>
    <row r="6100" spans="1:3" x14ac:dyDescent="0.25">
      <c r="A6100" s="157"/>
      <c r="B6100" s="161"/>
      <c r="C6100" s="161"/>
    </row>
    <row r="6101" spans="1:3" x14ac:dyDescent="0.25">
      <c r="A6101" s="157"/>
      <c r="B6101" s="161"/>
      <c r="C6101" s="161"/>
    </row>
    <row r="6102" spans="1:3" x14ac:dyDescent="0.25">
      <c r="A6102" s="157"/>
      <c r="B6102" s="161"/>
      <c r="C6102" s="161"/>
    </row>
    <row r="6103" spans="1:3" x14ac:dyDescent="0.25">
      <c r="A6103" s="157"/>
      <c r="B6103" s="161"/>
      <c r="C6103" s="161"/>
    </row>
    <row r="6104" spans="1:3" x14ac:dyDescent="0.25">
      <c r="A6104" s="157"/>
      <c r="B6104" s="161"/>
      <c r="C6104" s="161"/>
    </row>
    <row r="6105" spans="1:3" x14ac:dyDescent="0.25">
      <c r="A6105" s="157"/>
      <c r="B6105" s="161"/>
      <c r="C6105" s="161"/>
    </row>
    <row r="6106" spans="1:3" x14ac:dyDescent="0.25">
      <c r="A6106" s="157"/>
      <c r="B6106" s="161"/>
      <c r="C6106" s="161"/>
    </row>
    <row r="6107" spans="1:3" x14ac:dyDescent="0.25">
      <c r="A6107" s="157"/>
      <c r="B6107" s="161"/>
      <c r="C6107" s="161"/>
    </row>
    <row r="6108" spans="1:3" x14ac:dyDescent="0.25">
      <c r="A6108" s="157"/>
      <c r="B6108" s="161"/>
      <c r="C6108" s="161"/>
    </row>
    <row r="6109" spans="1:3" x14ac:dyDescent="0.25">
      <c r="A6109" s="157"/>
      <c r="B6109" s="161"/>
      <c r="C6109" s="161"/>
    </row>
    <row r="6110" spans="1:3" x14ac:dyDescent="0.25">
      <c r="A6110" s="157"/>
      <c r="B6110" s="161"/>
      <c r="C6110" s="161"/>
    </row>
    <row r="6111" spans="1:3" x14ac:dyDescent="0.25">
      <c r="A6111" s="157"/>
      <c r="B6111" s="161"/>
      <c r="C6111" s="161"/>
    </row>
    <row r="6112" spans="1:3" x14ac:dyDescent="0.25">
      <c r="A6112" s="157"/>
      <c r="B6112" s="161"/>
      <c r="C6112" s="161"/>
    </row>
    <row r="6113" spans="1:3" x14ac:dyDescent="0.25">
      <c r="A6113" s="157"/>
      <c r="B6113" s="161"/>
      <c r="C6113" s="161"/>
    </row>
    <row r="6114" spans="1:3" x14ac:dyDescent="0.25">
      <c r="A6114" s="157"/>
      <c r="B6114" s="161"/>
      <c r="C6114" s="161"/>
    </row>
    <row r="6115" spans="1:3" x14ac:dyDescent="0.25">
      <c r="A6115" s="157"/>
      <c r="B6115" s="161"/>
      <c r="C6115" s="161"/>
    </row>
    <row r="6116" spans="1:3" x14ac:dyDescent="0.25">
      <c r="A6116" s="157"/>
      <c r="B6116" s="161"/>
      <c r="C6116" s="161"/>
    </row>
    <row r="6117" spans="1:3" x14ac:dyDescent="0.25">
      <c r="A6117" s="157"/>
      <c r="B6117" s="161"/>
      <c r="C6117" s="161"/>
    </row>
    <row r="6118" spans="1:3" x14ac:dyDescent="0.25">
      <c r="A6118" s="157"/>
      <c r="B6118" s="161"/>
      <c r="C6118" s="161"/>
    </row>
    <row r="6119" spans="1:3" x14ac:dyDescent="0.25">
      <c r="A6119" s="157"/>
      <c r="B6119" s="161"/>
      <c r="C6119" s="161"/>
    </row>
    <row r="6120" spans="1:3" x14ac:dyDescent="0.25">
      <c r="A6120" s="157"/>
      <c r="B6120" s="161"/>
      <c r="C6120" s="161"/>
    </row>
    <row r="6121" spans="1:3" x14ac:dyDescent="0.25">
      <c r="A6121" s="157"/>
      <c r="B6121" s="161"/>
      <c r="C6121" s="161"/>
    </row>
    <row r="6122" spans="1:3" x14ac:dyDescent="0.25">
      <c r="A6122" s="157"/>
      <c r="B6122" s="161"/>
      <c r="C6122" s="161"/>
    </row>
    <row r="6123" spans="1:3" x14ac:dyDescent="0.25">
      <c r="A6123" s="157"/>
      <c r="B6123" s="161"/>
      <c r="C6123" s="161"/>
    </row>
    <row r="6124" spans="1:3" x14ac:dyDescent="0.25">
      <c r="A6124" s="157"/>
      <c r="B6124" s="161"/>
      <c r="C6124" s="161"/>
    </row>
    <row r="6125" spans="1:3" x14ac:dyDescent="0.25">
      <c r="A6125" s="157"/>
      <c r="B6125" s="161"/>
      <c r="C6125" s="161"/>
    </row>
    <row r="6126" spans="1:3" x14ac:dyDescent="0.25">
      <c r="A6126" s="157"/>
      <c r="B6126" s="161"/>
      <c r="C6126" s="161"/>
    </row>
    <row r="6127" spans="1:3" x14ac:dyDescent="0.25">
      <c r="A6127" s="157"/>
      <c r="B6127" s="161"/>
      <c r="C6127" s="161"/>
    </row>
    <row r="6128" spans="1:3" x14ac:dyDescent="0.25">
      <c r="A6128" s="157"/>
      <c r="B6128" s="161"/>
      <c r="C6128" s="161"/>
    </row>
    <row r="6129" spans="1:3" x14ac:dyDescent="0.25">
      <c r="A6129" s="157"/>
      <c r="B6129" s="161"/>
      <c r="C6129" s="161"/>
    </row>
    <row r="6130" spans="1:3" x14ac:dyDescent="0.25">
      <c r="A6130" s="157"/>
      <c r="B6130" s="161"/>
      <c r="C6130" s="161"/>
    </row>
    <row r="6131" spans="1:3" x14ac:dyDescent="0.25">
      <c r="A6131" s="157"/>
      <c r="B6131" s="161"/>
      <c r="C6131" s="161"/>
    </row>
    <row r="6132" spans="1:3" x14ac:dyDescent="0.25">
      <c r="A6132" s="157"/>
      <c r="B6132" s="161"/>
      <c r="C6132" s="161"/>
    </row>
    <row r="6133" spans="1:3" x14ac:dyDescent="0.25">
      <c r="A6133" s="157"/>
      <c r="B6133" s="161"/>
      <c r="C6133" s="161"/>
    </row>
    <row r="6134" spans="1:3" x14ac:dyDescent="0.25">
      <c r="A6134" s="157"/>
      <c r="B6134" s="161"/>
      <c r="C6134" s="161"/>
    </row>
    <row r="6135" spans="1:3" x14ac:dyDescent="0.25">
      <c r="A6135" s="157"/>
      <c r="B6135" s="161"/>
      <c r="C6135" s="161"/>
    </row>
    <row r="6136" spans="1:3" x14ac:dyDescent="0.25">
      <c r="A6136" s="157"/>
      <c r="B6136" s="161"/>
      <c r="C6136" s="161"/>
    </row>
    <row r="6137" spans="1:3" x14ac:dyDescent="0.25">
      <c r="A6137" s="157"/>
      <c r="B6137" s="161"/>
      <c r="C6137" s="161"/>
    </row>
    <row r="6138" spans="1:3" x14ac:dyDescent="0.25">
      <c r="A6138" s="157"/>
      <c r="B6138" s="161"/>
      <c r="C6138" s="161"/>
    </row>
    <row r="6139" spans="1:3" x14ac:dyDescent="0.25">
      <c r="A6139" s="157"/>
      <c r="B6139" s="161"/>
      <c r="C6139" s="161"/>
    </row>
    <row r="6140" spans="1:3" x14ac:dyDescent="0.25">
      <c r="A6140" s="157"/>
      <c r="B6140" s="161"/>
      <c r="C6140" s="161"/>
    </row>
    <row r="6141" spans="1:3" x14ac:dyDescent="0.25">
      <c r="A6141" s="157"/>
      <c r="B6141" s="161"/>
      <c r="C6141" s="161"/>
    </row>
    <row r="6142" spans="1:3" x14ac:dyDescent="0.25">
      <c r="A6142" s="157"/>
      <c r="B6142" s="161"/>
      <c r="C6142" s="161"/>
    </row>
    <row r="6143" spans="1:3" x14ac:dyDescent="0.25">
      <c r="A6143" s="157"/>
      <c r="B6143" s="161"/>
      <c r="C6143" s="161"/>
    </row>
    <row r="6144" spans="1:3" x14ac:dyDescent="0.25">
      <c r="A6144" s="157"/>
      <c r="B6144" s="161"/>
      <c r="C6144" s="161"/>
    </row>
    <row r="6145" spans="1:3" x14ac:dyDescent="0.25">
      <c r="A6145" s="157"/>
      <c r="B6145" s="161"/>
      <c r="C6145" s="161"/>
    </row>
    <row r="6146" spans="1:3" x14ac:dyDescent="0.25">
      <c r="A6146" s="157"/>
      <c r="B6146" s="161"/>
      <c r="C6146" s="161"/>
    </row>
    <row r="6147" spans="1:3" x14ac:dyDescent="0.25">
      <c r="A6147" s="157"/>
      <c r="B6147" s="161"/>
      <c r="C6147" s="161"/>
    </row>
    <row r="6148" spans="1:3" x14ac:dyDescent="0.25">
      <c r="A6148" s="157"/>
      <c r="B6148" s="161"/>
      <c r="C6148" s="161"/>
    </row>
    <row r="6149" spans="1:3" x14ac:dyDescent="0.25">
      <c r="A6149" s="157"/>
      <c r="B6149" s="161"/>
      <c r="C6149" s="161"/>
    </row>
    <row r="6150" spans="1:3" x14ac:dyDescent="0.25">
      <c r="A6150" s="157"/>
      <c r="B6150" s="161"/>
      <c r="C6150" s="161"/>
    </row>
    <row r="6151" spans="1:3" x14ac:dyDescent="0.25">
      <c r="A6151" s="157"/>
      <c r="B6151" s="161"/>
      <c r="C6151" s="161"/>
    </row>
    <row r="6152" spans="1:3" x14ac:dyDescent="0.25">
      <c r="A6152" s="157"/>
      <c r="B6152" s="161"/>
      <c r="C6152" s="161"/>
    </row>
    <row r="6153" spans="1:3" x14ac:dyDescent="0.25">
      <c r="A6153" s="157"/>
      <c r="B6153" s="161"/>
      <c r="C6153" s="161"/>
    </row>
    <row r="6154" spans="1:3" x14ac:dyDescent="0.25">
      <c r="A6154" s="157"/>
      <c r="B6154" s="161"/>
      <c r="C6154" s="161"/>
    </row>
    <row r="6155" spans="1:3" x14ac:dyDescent="0.25">
      <c r="A6155" s="157"/>
      <c r="B6155" s="161"/>
      <c r="C6155" s="161"/>
    </row>
    <row r="6156" spans="1:3" x14ac:dyDescent="0.25">
      <c r="A6156" s="157"/>
      <c r="B6156" s="161"/>
      <c r="C6156" s="161"/>
    </row>
    <row r="6157" spans="1:3" x14ac:dyDescent="0.25">
      <c r="A6157" s="157"/>
      <c r="B6157" s="161"/>
      <c r="C6157" s="161"/>
    </row>
    <row r="6158" spans="1:3" x14ac:dyDescent="0.25">
      <c r="A6158" s="157"/>
      <c r="B6158" s="161"/>
      <c r="C6158" s="161"/>
    </row>
    <row r="6159" spans="1:3" x14ac:dyDescent="0.25">
      <c r="A6159" s="157"/>
      <c r="B6159" s="161"/>
      <c r="C6159" s="161"/>
    </row>
    <row r="6160" spans="1:3" x14ac:dyDescent="0.25">
      <c r="A6160" s="157"/>
      <c r="B6160" s="161"/>
      <c r="C6160" s="161"/>
    </row>
    <row r="6161" spans="1:3" x14ac:dyDescent="0.25">
      <c r="A6161" s="157"/>
      <c r="B6161" s="161"/>
      <c r="C6161" s="161"/>
    </row>
    <row r="6162" spans="1:3" x14ac:dyDescent="0.25">
      <c r="A6162" s="157"/>
      <c r="B6162" s="161"/>
      <c r="C6162" s="161"/>
    </row>
    <row r="6163" spans="1:3" x14ac:dyDescent="0.25">
      <c r="A6163" s="157"/>
      <c r="B6163" s="161"/>
      <c r="C6163" s="161"/>
    </row>
    <row r="6164" spans="1:3" x14ac:dyDescent="0.25">
      <c r="A6164" s="157"/>
      <c r="B6164" s="161"/>
      <c r="C6164" s="161"/>
    </row>
    <row r="6165" spans="1:3" x14ac:dyDescent="0.25">
      <c r="A6165" s="157"/>
      <c r="B6165" s="161"/>
      <c r="C6165" s="161"/>
    </row>
    <row r="6166" spans="1:3" x14ac:dyDescent="0.25">
      <c r="A6166" s="157"/>
      <c r="B6166" s="161"/>
      <c r="C6166" s="161"/>
    </row>
    <row r="6167" spans="1:3" x14ac:dyDescent="0.25">
      <c r="A6167" s="157"/>
      <c r="B6167" s="161"/>
      <c r="C6167" s="161"/>
    </row>
    <row r="6168" spans="1:3" x14ac:dyDescent="0.25">
      <c r="A6168" s="157"/>
      <c r="B6168" s="161"/>
      <c r="C6168" s="161"/>
    </row>
    <row r="6169" spans="1:3" x14ac:dyDescent="0.25">
      <c r="A6169" s="157"/>
      <c r="B6169" s="161"/>
      <c r="C6169" s="161"/>
    </row>
    <row r="6170" spans="1:3" x14ac:dyDescent="0.25">
      <c r="A6170" s="157"/>
      <c r="B6170" s="161"/>
      <c r="C6170" s="161"/>
    </row>
    <row r="6171" spans="1:3" x14ac:dyDescent="0.25">
      <c r="A6171" s="157"/>
      <c r="B6171" s="161"/>
      <c r="C6171" s="161"/>
    </row>
    <row r="6172" spans="1:3" x14ac:dyDescent="0.25">
      <c r="A6172" s="157"/>
      <c r="B6172" s="161"/>
      <c r="C6172" s="161"/>
    </row>
    <row r="6173" spans="1:3" x14ac:dyDescent="0.25">
      <c r="A6173" s="157"/>
      <c r="B6173" s="161"/>
      <c r="C6173" s="161"/>
    </row>
    <row r="6174" spans="1:3" x14ac:dyDescent="0.25">
      <c r="A6174" s="157"/>
      <c r="B6174" s="161"/>
      <c r="C6174" s="161"/>
    </row>
    <row r="6175" spans="1:3" x14ac:dyDescent="0.25">
      <c r="A6175" s="157"/>
      <c r="B6175" s="161"/>
      <c r="C6175" s="161"/>
    </row>
    <row r="6176" spans="1:3" x14ac:dyDescent="0.25">
      <c r="A6176" s="157"/>
      <c r="B6176" s="161"/>
      <c r="C6176" s="161"/>
    </row>
    <row r="6177" spans="1:3" x14ac:dyDescent="0.25">
      <c r="A6177" s="157"/>
      <c r="B6177" s="161"/>
      <c r="C6177" s="161"/>
    </row>
    <row r="6178" spans="1:3" x14ac:dyDescent="0.25">
      <c r="A6178" s="157"/>
      <c r="B6178" s="161"/>
      <c r="C6178" s="161"/>
    </row>
    <row r="6179" spans="1:3" x14ac:dyDescent="0.25">
      <c r="A6179" s="157"/>
      <c r="B6179" s="161"/>
      <c r="C6179" s="161"/>
    </row>
    <row r="6180" spans="1:3" x14ac:dyDescent="0.25">
      <c r="A6180" s="157"/>
      <c r="B6180" s="161"/>
      <c r="C6180" s="161"/>
    </row>
    <row r="6181" spans="1:3" x14ac:dyDescent="0.25">
      <c r="A6181" s="157"/>
      <c r="B6181" s="161"/>
      <c r="C6181" s="161"/>
    </row>
    <row r="6182" spans="1:3" x14ac:dyDescent="0.25">
      <c r="A6182" s="157"/>
      <c r="B6182" s="161"/>
      <c r="C6182" s="161"/>
    </row>
    <row r="6183" spans="1:3" x14ac:dyDescent="0.25">
      <c r="A6183" s="157"/>
      <c r="B6183" s="161"/>
      <c r="C6183" s="161"/>
    </row>
    <row r="6184" spans="1:3" x14ac:dyDescent="0.25">
      <c r="A6184" s="157"/>
      <c r="B6184" s="161"/>
      <c r="C6184" s="161"/>
    </row>
    <row r="6185" spans="1:3" x14ac:dyDescent="0.25">
      <c r="A6185" s="157"/>
      <c r="B6185" s="161"/>
      <c r="C6185" s="161"/>
    </row>
    <row r="6186" spans="1:3" x14ac:dyDescent="0.25">
      <c r="A6186" s="157"/>
      <c r="B6186" s="161"/>
      <c r="C6186" s="161"/>
    </row>
    <row r="6187" spans="1:3" x14ac:dyDescent="0.25">
      <c r="A6187" s="157"/>
      <c r="B6187" s="161"/>
      <c r="C6187" s="161"/>
    </row>
    <row r="6188" spans="1:3" x14ac:dyDescent="0.25">
      <c r="A6188" s="157"/>
      <c r="B6188" s="161"/>
      <c r="C6188" s="161"/>
    </row>
    <row r="6189" spans="1:3" x14ac:dyDescent="0.25">
      <c r="A6189" s="157"/>
      <c r="B6189" s="161"/>
      <c r="C6189" s="161"/>
    </row>
    <row r="6190" spans="1:3" x14ac:dyDescent="0.25">
      <c r="A6190" s="157"/>
      <c r="B6190" s="161"/>
      <c r="C6190" s="161"/>
    </row>
    <row r="6191" spans="1:3" x14ac:dyDescent="0.25">
      <c r="A6191" s="157"/>
      <c r="B6191" s="161"/>
      <c r="C6191" s="161"/>
    </row>
    <row r="6192" spans="1:3" x14ac:dyDescent="0.25">
      <c r="A6192" s="157"/>
      <c r="B6192" s="161"/>
      <c r="C6192" s="161"/>
    </row>
    <row r="6193" spans="1:3" x14ac:dyDescent="0.25">
      <c r="A6193" s="157"/>
      <c r="B6193" s="161"/>
      <c r="C6193" s="161"/>
    </row>
    <row r="6194" spans="1:3" x14ac:dyDescent="0.25">
      <c r="A6194" s="157"/>
      <c r="B6194" s="161"/>
      <c r="C6194" s="161"/>
    </row>
    <row r="6195" spans="1:3" x14ac:dyDescent="0.25">
      <c r="A6195" s="157"/>
      <c r="B6195" s="161"/>
      <c r="C6195" s="161"/>
    </row>
    <row r="6196" spans="1:3" x14ac:dyDescent="0.25">
      <c r="A6196" s="157"/>
      <c r="B6196" s="161"/>
      <c r="C6196" s="161"/>
    </row>
    <row r="6197" spans="1:3" x14ac:dyDescent="0.25">
      <c r="A6197" s="157"/>
      <c r="B6197" s="161"/>
      <c r="C6197" s="161"/>
    </row>
    <row r="6198" spans="1:3" x14ac:dyDescent="0.25">
      <c r="A6198" s="157"/>
      <c r="B6198" s="161"/>
      <c r="C6198" s="161"/>
    </row>
    <row r="6199" spans="1:3" x14ac:dyDescent="0.25">
      <c r="A6199" s="157"/>
      <c r="B6199" s="161"/>
      <c r="C6199" s="161"/>
    </row>
    <row r="6200" spans="1:3" x14ac:dyDescent="0.25">
      <c r="A6200" s="157"/>
      <c r="B6200" s="161"/>
      <c r="C6200" s="161"/>
    </row>
    <row r="6201" spans="1:3" x14ac:dyDescent="0.25">
      <c r="A6201" s="157"/>
      <c r="B6201" s="161"/>
      <c r="C6201" s="161"/>
    </row>
    <row r="6202" spans="1:3" x14ac:dyDescent="0.25">
      <c r="A6202" s="157"/>
      <c r="B6202" s="161"/>
      <c r="C6202" s="161"/>
    </row>
    <row r="6203" spans="1:3" x14ac:dyDescent="0.25">
      <c r="A6203" s="157"/>
      <c r="B6203" s="161"/>
      <c r="C6203" s="161"/>
    </row>
    <row r="6204" spans="1:3" x14ac:dyDescent="0.25">
      <c r="A6204" s="157"/>
      <c r="B6204" s="161"/>
      <c r="C6204" s="161"/>
    </row>
    <row r="6205" spans="1:3" x14ac:dyDescent="0.25">
      <c r="A6205" s="157"/>
      <c r="B6205" s="161"/>
      <c r="C6205" s="161"/>
    </row>
    <row r="6206" spans="1:3" x14ac:dyDescent="0.25">
      <c r="A6206" s="157"/>
      <c r="B6206" s="161"/>
      <c r="C6206" s="161"/>
    </row>
    <row r="6207" spans="1:3" x14ac:dyDescent="0.25">
      <c r="A6207" s="157"/>
      <c r="B6207" s="161"/>
      <c r="C6207" s="161"/>
    </row>
    <row r="6208" spans="1:3" x14ac:dyDescent="0.25">
      <c r="A6208" s="157"/>
      <c r="B6208" s="161"/>
      <c r="C6208" s="161"/>
    </row>
    <row r="6209" spans="1:3" x14ac:dyDescent="0.25">
      <c r="A6209" s="157"/>
      <c r="B6209" s="161"/>
      <c r="C6209" s="161"/>
    </row>
    <row r="6210" spans="1:3" x14ac:dyDescent="0.25">
      <c r="A6210" s="157"/>
      <c r="B6210" s="161"/>
      <c r="C6210" s="161"/>
    </row>
    <row r="6211" spans="1:3" x14ac:dyDescent="0.25">
      <c r="A6211" s="157"/>
      <c r="B6211" s="161"/>
      <c r="C6211" s="161"/>
    </row>
    <row r="6212" spans="1:3" x14ac:dyDescent="0.25">
      <c r="A6212" s="157"/>
      <c r="B6212" s="161"/>
      <c r="C6212" s="161"/>
    </row>
    <row r="6213" spans="1:3" x14ac:dyDescent="0.25">
      <c r="A6213" s="157"/>
      <c r="B6213" s="161"/>
      <c r="C6213" s="161"/>
    </row>
    <row r="6214" spans="1:3" x14ac:dyDescent="0.25">
      <c r="A6214" s="157"/>
      <c r="B6214" s="161"/>
      <c r="C6214" s="161"/>
    </row>
    <row r="6215" spans="1:3" x14ac:dyDescent="0.25">
      <c r="A6215" s="157"/>
      <c r="B6215" s="161"/>
      <c r="C6215" s="161"/>
    </row>
    <row r="6216" spans="1:3" x14ac:dyDescent="0.25">
      <c r="A6216" s="157"/>
      <c r="B6216" s="161"/>
      <c r="C6216" s="161"/>
    </row>
    <row r="6217" spans="1:3" x14ac:dyDescent="0.25">
      <c r="A6217" s="157"/>
      <c r="B6217" s="161"/>
      <c r="C6217" s="161"/>
    </row>
    <row r="6218" spans="1:3" x14ac:dyDescent="0.25">
      <c r="A6218" s="157"/>
      <c r="B6218" s="161"/>
      <c r="C6218" s="161"/>
    </row>
    <row r="6219" spans="1:3" x14ac:dyDescent="0.25">
      <c r="A6219" s="157"/>
      <c r="B6219" s="161"/>
      <c r="C6219" s="161"/>
    </row>
    <row r="6220" spans="1:3" x14ac:dyDescent="0.25">
      <c r="A6220" s="157"/>
      <c r="B6220" s="161"/>
      <c r="C6220" s="161"/>
    </row>
    <row r="6221" spans="1:3" x14ac:dyDescent="0.25">
      <c r="A6221" s="157"/>
      <c r="B6221" s="161"/>
      <c r="C6221" s="161"/>
    </row>
    <row r="6222" spans="1:3" x14ac:dyDescent="0.25">
      <c r="A6222" s="157"/>
      <c r="B6222" s="161"/>
      <c r="C6222" s="161"/>
    </row>
    <row r="6223" spans="1:3" x14ac:dyDescent="0.25">
      <c r="A6223" s="157"/>
      <c r="B6223" s="161"/>
      <c r="C6223" s="161"/>
    </row>
    <row r="6224" spans="1:3" x14ac:dyDescent="0.25">
      <c r="A6224" s="157"/>
      <c r="B6224" s="161"/>
      <c r="C6224" s="161"/>
    </row>
    <row r="6225" spans="1:3" x14ac:dyDescent="0.25">
      <c r="A6225" s="157"/>
      <c r="B6225" s="161"/>
      <c r="C6225" s="161"/>
    </row>
    <row r="6226" spans="1:3" x14ac:dyDescent="0.25">
      <c r="A6226" s="157"/>
      <c r="B6226" s="161"/>
      <c r="C6226" s="161"/>
    </row>
    <row r="6227" spans="1:3" x14ac:dyDescent="0.25">
      <c r="A6227" s="157"/>
      <c r="B6227" s="161"/>
      <c r="C6227" s="161"/>
    </row>
    <row r="6228" spans="1:3" x14ac:dyDescent="0.25">
      <c r="A6228" s="157"/>
      <c r="B6228" s="161"/>
      <c r="C6228" s="161"/>
    </row>
    <row r="6229" spans="1:3" x14ac:dyDescent="0.25">
      <c r="A6229" s="157"/>
      <c r="B6229" s="161"/>
      <c r="C6229" s="161"/>
    </row>
    <row r="6230" spans="1:3" x14ac:dyDescent="0.25">
      <c r="A6230" s="157"/>
      <c r="B6230" s="161"/>
      <c r="C6230" s="161"/>
    </row>
    <row r="6231" spans="1:3" x14ac:dyDescent="0.25">
      <c r="A6231" s="157"/>
      <c r="B6231" s="161"/>
      <c r="C6231" s="161"/>
    </row>
    <row r="6232" spans="1:3" x14ac:dyDescent="0.25">
      <c r="A6232" s="157"/>
      <c r="B6232" s="161"/>
      <c r="C6232" s="161"/>
    </row>
    <row r="6233" spans="1:3" x14ac:dyDescent="0.25">
      <c r="A6233" s="157"/>
      <c r="B6233" s="161"/>
      <c r="C6233" s="161"/>
    </row>
    <row r="6234" spans="1:3" x14ac:dyDescent="0.25">
      <c r="A6234" s="157"/>
      <c r="B6234" s="161"/>
      <c r="C6234" s="161"/>
    </row>
    <row r="6235" spans="1:3" x14ac:dyDescent="0.25">
      <c r="A6235" s="157"/>
      <c r="B6235" s="161"/>
      <c r="C6235" s="161"/>
    </row>
    <row r="6236" spans="1:3" x14ac:dyDescent="0.25">
      <c r="A6236" s="157"/>
      <c r="B6236" s="161"/>
      <c r="C6236" s="161"/>
    </row>
    <row r="6237" spans="1:3" x14ac:dyDescent="0.25">
      <c r="A6237" s="157"/>
      <c r="B6237" s="161"/>
      <c r="C6237" s="161"/>
    </row>
    <row r="6238" spans="1:3" x14ac:dyDescent="0.25">
      <c r="A6238" s="157"/>
      <c r="B6238" s="161"/>
      <c r="C6238" s="161"/>
    </row>
    <row r="6239" spans="1:3" x14ac:dyDescent="0.25">
      <c r="A6239" s="157"/>
      <c r="B6239" s="161"/>
      <c r="C6239" s="161"/>
    </row>
    <row r="6240" spans="1:3" x14ac:dyDescent="0.25">
      <c r="A6240" s="157"/>
      <c r="B6240" s="161"/>
      <c r="C6240" s="161"/>
    </row>
    <row r="6241" spans="1:3" x14ac:dyDescent="0.25">
      <c r="A6241" s="157"/>
      <c r="B6241" s="161"/>
      <c r="C6241" s="161"/>
    </row>
    <row r="6242" spans="1:3" x14ac:dyDescent="0.25">
      <c r="A6242" s="157"/>
      <c r="B6242" s="161"/>
      <c r="C6242" s="161"/>
    </row>
    <row r="6243" spans="1:3" x14ac:dyDescent="0.25">
      <c r="A6243" s="157"/>
      <c r="B6243" s="161"/>
      <c r="C6243" s="161"/>
    </row>
    <row r="6244" spans="1:3" x14ac:dyDescent="0.25">
      <c r="A6244" s="157"/>
      <c r="B6244" s="161"/>
      <c r="C6244" s="161"/>
    </row>
    <row r="6245" spans="1:3" x14ac:dyDescent="0.25">
      <c r="A6245" s="157"/>
      <c r="B6245" s="161"/>
      <c r="C6245" s="161"/>
    </row>
    <row r="6246" spans="1:3" x14ac:dyDescent="0.25">
      <c r="A6246" s="157"/>
      <c r="B6246" s="161"/>
      <c r="C6246" s="161"/>
    </row>
    <row r="6247" spans="1:3" x14ac:dyDescent="0.25">
      <c r="A6247" s="157"/>
      <c r="B6247" s="161"/>
      <c r="C6247" s="161"/>
    </row>
    <row r="6248" spans="1:3" x14ac:dyDescent="0.25">
      <c r="A6248" s="157"/>
      <c r="B6248" s="161"/>
      <c r="C6248" s="161"/>
    </row>
    <row r="6249" spans="1:3" x14ac:dyDescent="0.25">
      <c r="A6249" s="157"/>
      <c r="B6249" s="161"/>
      <c r="C6249" s="161"/>
    </row>
    <row r="6250" spans="1:3" x14ac:dyDescent="0.25">
      <c r="A6250" s="157"/>
      <c r="B6250" s="161"/>
      <c r="C6250" s="161"/>
    </row>
    <row r="6251" spans="1:3" x14ac:dyDescent="0.25">
      <c r="A6251" s="157"/>
      <c r="B6251" s="161"/>
      <c r="C6251" s="161"/>
    </row>
    <row r="6252" spans="1:3" x14ac:dyDescent="0.25">
      <c r="A6252" s="157"/>
      <c r="B6252" s="161"/>
      <c r="C6252" s="161"/>
    </row>
    <row r="6253" spans="1:3" x14ac:dyDescent="0.25">
      <c r="A6253" s="157"/>
      <c r="B6253" s="161"/>
      <c r="C6253" s="161"/>
    </row>
    <row r="6254" spans="1:3" x14ac:dyDescent="0.25">
      <c r="A6254" s="157"/>
      <c r="B6254" s="161"/>
      <c r="C6254" s="161"/>
    </row>
    <row r="6255" spans="1:3" x14ac:dyDescent="0.25">
      <c r="A6255" s="157"/>
      <c r="B6255" s="161"/>
      <c r="C6255" s="161"/>
    </row>
    <row r="6256" spans="1:3" x14ac:dyDescent="0.25">
      <c r="A6256" s="157"/>
      <c r="B6256" s="161"/>
      <c r="C6256" s="161"/>
    </row>
    <row r="6257" spans="1:3" x14ac:dyDescent="0.25">
      <c r="A6257" s="157"/>
      <c r="B6257" s="161"/>
      <c r="C6257" s="161"/>
    </row>
    <row r="6258" spans="1:3" x14ac:dyDescent="0.25">
      <c r="A6258" s="157"/>
      <c r="B6258" s="161"/>
      <c r="C6258" s="161"/>
    </row>
    <row r="6259" spans="1:3" x14ac:dyDescent="0.25">
      <c r="A6259" s="157"/>
      <c r="B6259" s="161"/>
      <c r="C6259" s="161"/>
    </row>
    <row r="6260" spans="1:3" x14ac:dyDescent="0.25">
      <c r="A6260" s="157"/>
      <c r="B6260" s="161"/>
      <c r="C6260" s="161"/>
    </row>
    <row r="6261" spans="1:3" x14ac:dyDescent="0.25">
      <c r="A6261" s="157"/>
      <c r="B6261" s="161"/>
      <c r="C6261" s="161"/>
    </row>
    <row r="6262" spans="1:3" x14ac:dyDescent="0.25">
      <c r="A6262" s="157"/>
      <c r="B6262" s="161"/>
      <c r="C6262" s="161"/>
    </row>
    <row r="6263" spans="1:3" x14ac:dyDescent="0.25">
      <c r="A6263" s="157"/>
      <c r="B6263" s="161"/>
      <c r="C6263" s="161"/>
    </row>
    <row r="6264" spans="1:3" x14ac:dyDescent="0.25">
      <c r="A6264" s="157"/>
      <c r="B6264" s="161"/>
      <c r="C6264" s="161"/>
    </row>
    <row r="6265" spans="1:3" x14ac:dyDescent="0.25">
      <c r="A6265" s="157"/>
      <c r="B6265" s="161"/>
      <c r="C6265" s="161"/>
    </row>
    <row r="6266" spans="1:3" x14ac:dyDescent="0.25">
      <c r="A6266" s="157"/>
      <c r="B6266" s="161"/>
      <c r="C6266" s="161"/>
    </row>
    <row r="6267" spans="1:3" x14ac:dyDescent="0.25">
      <c r="A6267" s="157"/>
      <c r="B6267" s="161"/>
      <c r="C6267" s="161"/>
    </row>
    <row r="6268" spans="1:3" x14ac:dyDescent="0.25">
      <c r="A6268" s="157"/>
      <c r="B6268" s="161"/>
      <c r="C6268" s="161"/>
    </row>
    <row r="6269" spans="1:3" x14ac:dyDescent="0.25">
      <c r="A6269" s="157"/>
      <c r="B6269" s="161"/>
      <c r="C6269" s="161"/>
    </row>
    <row r="6270" spans="1:3" x14ac:dyDescent="0.25">
      <c r="A6270" s="157"/>
      <c r="B6270" s="161"/>
      <c r="C6270" s="161"/>
    </row>
    <row r="6271" spans="1:3" x14ac:dyDescent="0.25">
      <c r="A6271" s="157"/>
      <c r="B6271" s="161"/>
      <c r="C6271" s="161"/>
    </row>
    <row r="6272" spans="1:3" x14ac:dyDescent="0.25">
      <c r="A6272" s="157"/>
      <c r="B6272" s="161"/>
      <c r="C6272" s="161"/>
    </row>
    <row r="6273" spans="1:3" x14ac:dyDescent="0.25">
      <c r="A6273" s="157"/>
      <c r="B6273" s="161"/>
      <c r="C6273" s="161"/>
    </row>
    <row r="6274" spans="1:3" x14ac:dyDescent="0.25">
      <c r="A6274" s="157"/>
      <c r="B6274" s="161"/>
      <c r="C6274" s="161"/>
    </row>
    <row r="6275" spans="1:3" x14ac:dyDescent="0.25">
      <c r="A6275" s="157"/>
      <c r="B6275" s="161"/>
      <c r="C6275" s="161"/>
    </row>
    <row r="6276" spans="1:3" x14ac:dyDescent="0.25">
      <c r="A6276" s="157"/>
      <c r="B6276" s="161"/>
      <c r="C6276" s="161"/>
    </row>
    <row r="6277" spans="1:3" x14ac:dyDescent="0.25">
      <c r="A6277" s="157"/>
      <c r="B6277" s="161"/>
      <c r="C6277" s="161"/>
    </row>
    <row r="6278" spans="1:3" x14ac:dyDescent="0.25">
      <c r="A6278" s="157"/>
      <c r="B6278" s="161"/>
      <c r="C6278" s="161"/>
    </row>
    <row r="6279" spans="1:3" x14ac:dyDescent="0.25">
      <c r="A6279" s="157"/>
      <c r="B6279" s="161"/>
      <c r="C6279" s="161"/>
    </row>
    <row r="6280" spans="1:3" x14ac:dyDescent="0.25">
      <c r="A6280" s="157"/>
      <c r="B6280" s="161"/>
      <c r="C6280" s="161"/>
    </row>
    <row r="6281" spans="1:3" x14ac:dyDescent="0.25">
      <c r="A6281" s="157"/>
      <c r="B6281" s="161"/>
      <c r="C6281" s="161"/>
    </row>
    <row r="6282" spans="1:3" x14ac:dyDescent="0.25">
      <c r="A6282" s="157"/>
      <c r="B6282" s="161"/>
      <c r="C6282" s="161"/>
    </row>
    <row r="6283" spans="1:3" x14ac:dyDescent="0.25">
      <c r="A6283" s="157"/>
      <c r="B6283" s="161"/>
      <c r="C6283" s="161"/>
    </row>
    <row r="6284" spans="1:3" x14ac:dyDescent="0.25">
      <c r="A6284" s="157"/>
      <c r="B6284" s="161"/>
      <c r="C6284" s="161"/>
    </row>
    <row r="6285" spans="1:3" x14ac:dyDescent="0.25">
      <c r="A6285" s="157"/>
      <c r="B6285" s="161"/>
      <c r="C6285" s="161"/>
    </row>
    <row r="6286" spans="1:3" x14ac:dyDescent="0.25">
      <c r="A6286" s="157"/>
      <c r="B6286" s="161"/>
      <c r="C6286" s="161"/>
    </row>
    <row r="6287" spans="1:3" x14ac:dyDescent="0.25">
      <c r="A6287" s="157"/>
      <c r="B6287" s="161"/>
      <c r="C6287" s="161"/>
    </row>
    <row r="6288" spans="1:3" x14ac:dyDescent="0.25">
      <c r="A6288" s="157"/>
      <c r="B6288" s="161"/>
      <c r="C6288" s="161"/>
    </row>
    <row r="6289" spans="1:3" x14ac:dyDescent="0.25">
      <c r="A6289" s="157"/>
      <c r="B6289" s="161"/>
      <c r="C6289" s="161"/>
    </row>
    <row r="6290" spans="1:3" x14ac:dyDescent="0.25">
      <c r="A6290" s="157"/>
      <c r="B6290" s="161"/>
      <c r="C6290" s="161"/>
    </row>
    <row r="6291" spans="1:3" x14ac:dyDescent="0.25">
      <c r="A6291" s="157"/>
      <c r="B6291" s="161"/>
      <c r="C6291" s="161"/>
    </row>
    <row r="6292" spans="1:3" x14ac:dyDescent="0.25">
      <c r="A6292" s="157"/>
      <c r="B6292" s="161"/>
      <c r="C6292" s="161"/>
    </row>
    <row r="6293" spans="1:3" x14ac:dyDescent="0.25">
      <c r="A6293" s="157"/>
      <c r="B6293" s="161"/>
      <c r="C6293" s="161"/>
    </row>
    <row r="6294" spans="1:3" x14ac:dyDescent="0.25">
      <c r="A6294" s="157"/>
      <c r="B6294" s="161"/>
      <c r="C6294" s="161"/>
    </row>
    <row r="6295" spans="1:3" x14ac:dyDescent="0.25">
      <c r="A6295" s="157"/>
      <c r="B6295" s="161"/>
      <c r="C6295" s="161"/>
    </row>
    <row r="6296" spans="1:3" x14ac:dyDescent="0.25">
      <c r="A6296" s="157"/>
      <c r="B6296" s="161"/>
      <c r="C6296" s="161"/>
    </row>
    <row r="6297" spans="1:3" x14ac:dyDescent="0.25">
      <c r="A6297" s="157"/>
      <c r="B6297" s="161"/>
      <c r="C6297" s="161"/>
    </row>
    <row r="6298" spans="1:3" x14ac:dyDescent="0.25">
      <c r="A6298" s="157"/>
      <c r="B6298" s="161"/>
      <c r="C6298" s="161"/>
    </row>
    <row r="6299" spans="1:3" x14ac:dyDescent="0.25">
      <c r="A6299" s="157"/>
      <c r="B6299" s="161"/>
      <c r="C6299" s="161"/>
    </row>
    <row r="6300" spans="1:3" x14ac:dyDescent="0.25">
      <c r="A6300" s="157"/>
      <c r="B6300" s="161"/>
      <c r="C6300" s="161"/>
    </row>
    <row r="6301" spans="1:3" x14ac:dyDescent="0.25">
      <c r="A6301" s="157"/>
      <c r="B6301" s="161"/>
      <c r="C6301" s="161"/>
    </row>
    <row r="6302" spans="1:3" x14ac:dyDescent="0.25">
      <c r="A6302" s="157"/>
      <c r="B6302" s="161"/>
      <c r="C6302" s="161"/>
    </row>
    <row r="6303" spans="1:3" x14ac:dyDescent="0.25">
      <c r="A6303" s="157"/>
      <c r="B6303" s="161"/>
      <c r="C6303" s="161"/>
    </row>
    <row r="6304" spans="1:3" x14ac:dyDescent="0.25">
      <c r="A6304" s="157"/>
      <c r="B6304" s="161"/>
      <c r="C6304" s="161"/>
    </row>
    <row r="6305" spans="1:3" x14ac:dyDescent="0.25">
      <c r="A6305" s="157"/>
      <c r="B6305" s="161"/>
      <c r="C6305" s="161"/>
    </row>
    <row r="6306" spans="1:3" x14ac:dyDescent="0.25">
      <c r="A6306" s="157"/>
      <c r="B6306" s="161"/>
      <c r="C6306" s="161"/>
    </row>
    <row r="6307" spans="1:3" x14ac:dyDescent="0.25">
      <c r="A6307" s="157"/>
      <c r="B6307" s="161"/>
      <c r="C6307" s="161"/>
    </row>
    <row r="6308" spans="1:3" x14ac:dyDescent="0.25">
      <c r="A6308" s="157"/>
      <c r="B6308" s="161"/>
      <c r="C6308" s="161"/>
    </row>
    <row r="6309" spans="1:3" x14ac:dyDescent="0.25">
      <c r="A6309" s="157"/>
      <c r="B6309" s="161"/>
      <c r="C6309" s="161"/>
    </row>
    <row r="6310" spans="1:3" x14ac:dyDescent="0.25">
      <c r="A6310" s="157"/>
      <c r="B6310" s="161"/>
      <c r="C6310" s="161"/>
    </row>
    <row r="6311" spans="1:3" x14ac:dyDescent="0.25">
      <c r="A6311" s="157"/>
      <c r="B6311" s="161"/>
      <c r="C6311" s="161"/>
    </row>
    <row r="6312" spans="1:3" x14ac:dyDescent="0.25">
      <c r="A6312" s="157"/>
      <c r="B6312" s="161"/>
      <c r="C6312" s="161"/>
    </row>
    <row r="6313" spans="1:3" x14ac:dyDescent="0.25">
      <c r="A6313" s="157"/>
      <c r="B6313" s="161"/>
      <c r="C6313" s="161"/>
    </row>
    <row r="6314" spans="1:3" x14ac:dyDescent="0.25">
      <c r="A6314" s="157"/>
      <c r="B6314" s="161"/>
      <c r="C6314" s="161"/>
    </row>
    <row r="6315" spans="1:3" x14ac:dyDescent="0.25">
      <c r="A6315" s="157"/>
      <c r="B6315" s="161"/>
      <c r="C6315" s="161"/>
    </row>
    <row r="6316" spans="1:3" x14ac:dyDescent="0.25">
      <c r="A6316" s="157"/>
      <c r="B6316" s="161"/>
      <c r="C6316" s="161"/>
    </row>
    <row r="6317" spans="1:3" x14ac:dyDescent="0.25">
      <c r="A6317" s="157"/>
      <c r="B6317" s="161"/>
      <c r="C6317" s="161"/>
    </row>
    <row r="6318" spans="1:3" x14ac:dyDescent="0.25">
      <c r="A6318" s="157"/>
      <c r="B6318" s="161"/>
      <c r="C6318" s="161"/>
    </row>
    <row r="6319" spans="1:3" x14ac:dyDescent="0.25">
      <c r="A6319" s="157"/>
      <c r="B6319" s="161"/>
      <c r="C6319" s="161"/>
    </row>
    <row r="6320" spans="1:3" x14ac:dyDescent="0.25">
      <c r="A6320" s="157"/>
      <c r="B6320" s="161"/>
      <c r="C6320" s="161"/>
    </row>
    <row r="6321" spans="1:3" x14ac:dyDescent="0.25">
      <c r="A6321" s="157"/>
      <c r="B6321" s="161"/>
      <c r="C6321" s="161"/>
    </row>
    <row r="6322" spans="1:3" x14ac:dyDescent="0.25">
      <c r="A6322" s="157"/>
      <c r="B6322" s="161"/>
      <c r="C6322" s="161"/>
    </row>
    <row r="6323" spans="1:3" x14ac:dyDescent="0.25">
      <c r="A6323" s="157"/>
      <c r="B6323" s="161"/>
      <c r="C6323" s="161"/>
    </row>
    <row r="6324" spans="1:3" x14ac:dyDescent="0.25">
      <c r="A6324" s="157"/>
      <c r="B6324" s="161"/>
      <c r="C6324" s="161"/>
    </row>
    <row r="6325" spans="1:3" x14ac:dyDescent="0.25">
      <c r="A6325" s="157"/>
      <c r="B6325" s="161"/>
      <c r="C6325" s="161"/>
    </row>
    <row r="6326" spans="1:3" x14ac:dyDescent="0.25">
      <c r="A6326" s="157"/>
      <c r="B6326" s="161"/>
      <c r="C6326" s="161"/>
    </row>
    <row r="6327" spans="1:3" x14ac:dyDescent="0.25">
      <c r="A6327" s="157"/>
      <c r="B6327" s="161"/>
      <c r="C6327" s="161"/>
    </row>
    <row r="6328" spans="1:3" x14ac:dyDescent="0.25">
      <c r="A6328" s="157"/>
      <c r="B6328" s="161"/>
      <c r="C6328" s="161"/>
    </row>
    <row r="6329" spans="1:3" x14ac:dyDescent="0.25">
      <c r="A6329" s="157"/>
      <c r="B6329" s="161"/>
      <c r="C6329" s="161"/>
    </row>
    <row r="6330" spans="1:3" x14ac:dyDescent="0.25">
      <c r="A6330" s="157"/>
      <c r="B6330" s="161"/>
      <c r="C6330" s="161"/>
    </row>
    <row r="6331" spans="1:3" x14ac:dyDescent="0.25">
      <c r="A6331" s="157"/>
      <c r="B6331" s="161"/>
      <c r="C6331" s="161"/>
    </row>
    <row r="6332" spans="1:3" x14ac:dyDescent="0.25">
      <c r="A6332" s="157"/>
      <c r="B6332" s="161"/>
      <c r="C6332" s="161"/>
    </row>
    <row r="6333" spans="1:3" x14ac:dyDescent="0.25">
      <c r="A6333" s="157"/>
      <c r="B6333" s="161"/>
      <c r="C6333" s="161"/>
    </row>
    <row r="6334" spans="1:3" x14ac:dyDescent="0.25">
      <c r="A6334" s="157"/>
      <c r="B6334" s="161"/>
      <c r="C6334" s="161"/>
    </row>
    <row r="6335" spans="1:3" x14ac:dyDescent="0.25">
      <c r="A6335" s="157"/>
      <c r="B6335" s="161"/>
      <c r="C6335" s="161"/>
    </row>
    <row r="6336" spans="1:3" x14ac:dyDescent="0.25">
      <c r="A6336" s="157"/>
      <c r="B6336" s="161"/>
      <c r="C6336" s="161"/>
    </row>
    <row r="6337" spans="1:3" x14ac:dyDescent="0.25">
      <c r="A6337" s="157"/>
      <c r="B6337" s="161"/>
      <c r="C6337" s="161"/>
    </row>
    <row r="6338" spans="1:3" x14ac:dyDescent="0.25">
      <c r="A6338" s="157"/>
      <c r="B6338" s="161"/>
      <c r="C6338" s="161"/>
    </row>
    <row r="6339" spans="1:3" x14ac:dyDescent="0.25">
      <c r="A6339" s="157"/>
      <c r="B6339" s="161"/>
      <c r="C6339" s="161"/>
    </row>
    <row r="6340" spans="1:3" x14ac:dyDescent="0.25">
      <c r="A6340" s="157"/>
      <c r="B6340" s="161"/>
      <c r="C6340" s="161"/>
    </row>
    <row r="6341" spans="1:3" x14ac:dyDescent="0.25">
      <c r="A6341" s="157"/>
      <c r="B6341" s="161"/>
      <c r="C6341" s="161"/>
    </row>
    <row r="6342" spans="1:3" x14ac:dyDescent="0.25">
      <c r="A6342" s="157"/>
      <c r="B6342" s="161"/>
      <c r="C6342" s="161"/>
    </row>
    <row r="6343" spans="1:3" x14ac:dyDescent="0.25">
      <c r="A6343" s="157"/>
      <c r="B6343" s="161"/>
      <c r="C6343" s="161"/>
    </row>
    <row r="6344" spans="1:3" x14ac:dyDescent="0.25">
      <c r="A6344" s="157"/>
      <c r="B6344" s="161"/>
      <c r="C6344" s="161"/>
    </row>
    <row r="6345" spans="1:3" x14ac:dyDescent="0.25">
      <c r="A6345" s="157"/>
      <c r="B6345" s="161"/>
      <c r="C6345" s="161"/>
    </row>
    <row r="6346" spans="1:3" x14ac:dyDescent="0.25">
      <c r="A6346" s="157"/>
      <c r="B6346" s="161"/>
      <c r="C6346" s="161"/>
    </row>
    <row r="6347" spans="1:3" x14ac:dyDescent="0.25">
      <c r="A6347" s="157"/>
      <c r="B6347" s="161"/>
      <c r="C6347" s="161"/>
    </row>
    <row r="6348" spans="1:3" x14ac:dyDescent="0.25">
      <c r="A6348" s="157"/>
      <c r="B6348" s="161"/>
      <c r="C6348" s="161"/>
    </row>
    <row r="6349" spans="1:3" x14ac:dyDescent="0.25">
      <c r="A6349" s="157"/>
      <c r="B6349" s="161"/>
      <c r="C6349" s="161"/>
    </row>
    <row r="6350" spans="1:3" x14ac:dyDescent="0.25">
      <c r="A6350" s="157"/>
      <c r="B6350" s="161"/>
      <c r="C6350" s="161"/>
    </row>
    <row r="6351" spans="1:3" x14ac:dyDescent="0.25">
      <c r="A6351" s="157"/>
      <c r="B6351" s="161"/>
      <c r="C6351" s="161"/>
    </row>
    <row r="6352" spans="1:3" x14ac:dyDescent="0.25">
      <c r="A6352" s="157"/>
      <c r="B6352" s="161"/>
      <c r="C6352" s="161"/>
    </row>
    <row r="6353" spans="1:3" x14ac:dyDescent="0.25">
      <c r="A6353" s="157"/>
      <c r="B6353" s="161"/>
      <c r="C6353" s="161"/>
    </row>
    <row r="6354" spans="1:3" x14ac:dyDescent="0.25">
      <c r="A6354" s="157"/>
      <c r="B6354" s="161"/>
      <c r="C6354" s="161"/>
    </row>
    <row r="6355" spans="1:3" x14ac:dyDescent="0.25">
      <c r="A6355" s="157"/>
      <c r="B6355" s="161"/>
      <c r="C6355" s="161"/>
    </row>
    <row r="6356" spans="1:3" x14ac:dyDescent="0.25">
      <c r="A6356" s="157"/>
      <c r="B6356" s="161"/>
      <c r="C6356" s="161"/>
    </row>
    <row r="6357" spans="1:3" x14ac:dyDescent="0.25">
      <c r="A6357" s="157"/>
      <c r="B6357" s="161"/>
      <c r="C6357" s="161"/>
    </row>
    <row r="6358" spans="1:3" x14ac:dyDescent="0.25">
      <c r="A6358" s="157"/>
      <c r="B6358" s="161"/>
      <c r="C6358" s="161"/>
    </row>
    <row r="6359" spans="1:3" x14ac:dyDescent="0.25">
      <c r="A6359" s="157"/>
      <c r="B6359" s="161"/>
      <c r="C6359" s="161"/>
    </row>
    <row r="6360" spans="1:3" x14ac:dyDescent="0.25">
      <c r="A6360" s="157"/>
      <c r="B6360" s="161"/>
      <c r="C6360" s="161"/>
    </row>
    <row r="6361" spans="1:3" x14ac:dyDescent="0.25">
      <c r="A6361" s="157"/>
      <c r="B6361" s="161"/>
      <c r="C6361" s="161"/>
    </row>
    <row r="6362" spans="1:3" x14ac:dyDescent="0.25">
      <c r="A6362" s="157"/>
      <c r="B6362" s="161"/>
      <c r="C6362" s="161"/>
    </row>
    <row r="6363" spans="1:3" x14ac:dyDescent="0.25">
      <c r="A6363" s="157"/>
      <c r="B6363" s="161"/>
      <c r="C6363" s="161"/>
    </row>
    <row r="6364" spans="1:3" x14ac:dyDescent="0.25">
      <c r="A6364" s="157"/>
      <c r="B6364" s="161"/>
      <c r="C6364" s="161"/>
    </row>
    <row r="6365" spans="1:3" x14ac:dyDescent="0.25">
      <c r="A6365" s="157"/>
      <c r="B6365" s="161"/>
      <c r="C6365" s="161"/>
    </row>
    <row r="6366" spans="1:3" x14ac:dyDescent="0.25">
      <c r="A6366" s="157"/>
      <c r="B6366" s="161"/>
      <c r="C6366" s="161"/>
    </row>
    <row r="6367" spans="1:3" x14ac:dyDescent="0.25">
      <c r="A6367" s="157"/>
      <c r="B6367" s="161"/>
      <c r="C6367" s="161"/>
    </row>
    <row r="6368" spans="1:3" x14ac:dyDescent="0.25">
      <c r="A6368" s="157"/>
      <c r="B6368" s="161"/>
      <c r="C6368" s="161"/>
    </row>
    <row r="6369" spans="1:3" x14ac:dyDescent="0.25">
      <c r="A6369" s="157"/>
      <c r="B6369" s="161"/>
      <c r="C6369" s="161"/>
    </row>
    <row r="6370" spans="1:3" x14ac:dyDescent="0.25">
      <c r="A6370" s="157"/>
      <c r="B6370" s="161"/>
      <c r="C6370" s="161"/>
    </row>
    <row r="6371" spans="1:3" x14ac:dyDescent="0.25">
      <c r="A6371" s="157"/>
      <c r="B6371" s="161"/>
      <c r="C6371" s="161"/>
    </row>
    <row r="6372" spans="1:3" x14ac:dyDescent="0.25">
      <c r="A6372" s="157"/>
      <c r="B6372" s="161"/>
      <c r="C6372" s="161"/>
    </row>
    <row r="6373" spans="1:3" x14ac:dyDescent="0.25">
      <c r="A6373" s="157"/>
      <c r="B6373" s="161"/>
      <c r="C6373" s="161"/>
    </row>
    <row r="6374" spans="1:3" x14ac:dyDescent="0.25">
      <c r="A6374" s="157"/>
      <c r="B6374" s="161"/>
      <c r="C6374" s="161"/>
    </row>
    <row r="6375" spans="1:3" x14ac:dyDescent="0.25">
      <c r="A6375" s="157"/>
      <c r="B6375" s="161"/>
      <c r="C6375" s="161"/>
    </row>
    <row r="6376" spans="1:3" x14ac:dyDescent="0.25">
      <c r="A6376" s="157"/>
      <c r="B6376" s="161"/>
      <c r="C6376" s="161"/>
    </row>
    <row r="6377" spans="1:3" x14ac:dyDescent="0.25">
      <c r="A6377" s="157"/>
      <c r="B6377" s="161"/>
      <c r="C6377" s="161"/>
    </row>
    <row r="6378" spans="1:3" x14ac:dyDescent="0.25">
      <c r="A6378" s="157"/>
      <c r="B6378" s="161"/>
      <c r="C6378" s="161"/>
    </row>
    <row r="6379" spans="1:3" x14ac:dyDescent="0.25">
      <c r="A6379" s="157"/>
      <c r="B6379" s="161"/>
      <c r="C6379" s="161"/>
    </row>
    <row r="6380" spans="1:3" x14ac:dyDescent="0.25">
      <c r="A6380" s="157"/>
      <c r="B6380" s="161"/>
      <c r="C6380" s="161"/>
    </row>
    <row r="6381" spans="1:3" x14ac:dyDescent="0.25">
      <c r="A6381" s="157"/>
      <c r="B6381" s="161"/>
      <c r="C6381" s="161"/>
    </row>
    <row r="6382" spans="1:3" x14ac:dyDescent="0.25">
      <c r="A6382" s="157"/>
      <c r="B6382" s="161"/>
      <c r="C6382" s="161"/>
    </row>
    <row r="6383" spans="1:3" x14ac:dyDescent="0.25">
      <c r="A6383" s="157"/>
      <c r="B6383" s="161"/>
      <c r="C6383" s="161"/>
    </row>
    <row r="6384" spans="1:3" x14ac:dyDescent="0.25">
      <c r="A6384" s="157"/>
      <c r="B6384" s="161"/>
      <c r="C6384" s="161"/>
    </row>
    <row r="6385" spans="1:3" x14ac:dyDescent="0.25">
      <c r="A6385" s="157"/>
      <c r="B6385" s="161"/>
      <c r="C6385" s="161"/>
    </row>
    <row r="6386" spans="1:3" x14ac:dyDescent="0.25">
      <c r="A6386" s="157"/>
      <c r="B6386" s="161"/>
      <c r="C6386" s="161"/>
    </row>
    <row r="6387" spans="1:3" x14ac:dyDescent="0.25">
      <c r="A6387" s="157"/>
      <c r="B6387" s="161"/>
      <c r="C6387" s="161"/>
    </row>
    <row r="6388" spans="1:3" x14ac:dyDescent="0.25">
      <c r="A6388" s="157"/>
      <c r="B6388" s="161"/>
      <c r="C6388" s="161"/>
    </row>
    <row r="6389" spans="1:3" x14ac:dyDescent="0.25">
      <c r="A6389" s="157"/>
      <c r="B6389" s="161"/>
      <c r="C6389" s="161"/>
    </row>
    <row r="6390" spans="1:3" x14ac:dyDescent="0.25">
      <c r="A6390" s="157"/>
      <c r="B6390" s="161"/>
      <c r="C6390" s="161"/>
    </row>
    <row r="6391" spans="1:3" x14ac:dyDescent="0.25">
      <c r="A6391" s="157"/>
      <c r="B6391" s="161"/>
      <c r="C6391" s="161"/>
    </row>
    <row r="6392" spans="1:3" x14ac:dyDescent="0.25">
      <c r="A6392" s="157"/>
      <c r="B6392" s="161"/>
      <c r="C6392" s="161"/>
    </row>
    <row r="6393" spans="1:3" x14ac:dyDescent="0.25">
      <c r="A6393" s="157"/>
      <c r="B6393" s="161"/>
      <c r="C6393" s="161"/>
    </row>
    <row r="6394" spans="1:3" x14ac:dyDescent="0.25">
      <c r="A6394" s="157"/>
      <c r="B6394" s="161"/>
      <c r="C6394" s="161"/>
    </row>
    <row r="6395" spans="1:3" x14ac:dyDescent="0.25">
      <c r="A6395" s="157"/>
      <c r="B6395" s="161"/>
      <c r="C6395" s="161"/>
    </row>
    <row r="6396" spans="1:3" x14ac:dyDescent="0.25">
      <c r="A6396" s="157"/>
      <c r="B6396" s="161"/>
      <c r="C6396" s="161"/>
    </row>
    <row r="6397" spans="1:3" x14ac:dyDescent="0.25">
      <c r="A6397" s="157"/>
      <c r="B6397" s="161"/>
      <c r="C6397" s="161"/>
    </row>
    <row r="6398" spans="1:3" x14ac:dyDescent="0.25">
      <c r="A6398" s="157"/>
      <c r="B6398" s="161"/>
      <c r="C6398" s="161"/>
    </row>
    <row r="6399" spans="1:3" x14ac:dyDescent="0.25">
      <c r="A6399" s="157"/>
      <c r="B6399" s="161"/>
      <c r="C6399" s="161"/>
    </row>
    <row r="6400" spans="1:3" x14ac:dyDescent="0.25">
      <c r="A6400" s="157"/>
      <c r="B6400" s="161"/>
      <c r="C6400" s="161"/>
    </row>
    <row r="6401" spans="1:3" x14ac:dyDescent="0.25">
      <c r="A6401" s="157"/>
      <c r="B6401" s="161"/>
      <c r="C6401" s="161"/>
    </row>
    <row r="6402" spans="1:3" x14ac:dyDescent="0.25">
      <c r="A6402" s="157"/>
      <c r="B6402" s="161"/>
      <c r="C6402" s="161"/>
    </row>
    <row r="6403" spans="1:3" x14ac:dyDescent="0.25">
      <c r="A6403" s="157"/>
      <c r="B6403" s="161"/>
      <c r="C6403" s="161"/>
    </row>
    <row r="6404" spans="1:3" x14ac:dyDescent="0.25">
      <c r="A6404" s="157"/>
      <c r="B6404" s="161"/>
      <c r="C6404" s="161"/>
    </row>
    <row r="6405" spans="1:3" x14ac:dyDescent="0.25">
      <c r="A6405" s="157"/>
      <c r="B6405" s="161"/>
      <c r="C6405" s="161"/>
    </row>
    <row r="6406" spans="1:3" x14ac:dyDescent="0.25">
      <c r="A6406" s="157"/>
      <c r="B6406" s="161"/>
      <c r="C6406" s="161"/>
    </row>
    <row r="6407" spans="1:3" x14ac:dyDescent="0.25">
      <c r="A6407" s="157"/>
      <c r="B6407" s="161"/>
      <c r="C6407" s="161"/>
    </row>
    <row r="6408" spans="1:3" x14ac:dyDescent="0.25">
      <c r="A6408" s="157"/>
      <c r="B6408" s="161"/>
      <c r="C6408" s="161"/>
    </row>
    <row r="6409" spans="1:3" x14ac:dyDescent="0.25">
      <c r="A6409" s="157"/>
      <c r="B6409" s="161"/>
      <c r="C6409" s="161"/>
    </row>
    <row r="6410" spans="1:3" x14ac:dyDescent="0.25">
      <c r="A6410" s="157"/>
      <c r="B6410" s="161"/>
      <c r="C6410" s="161"/>
    </row>
    <row r="6411" spans="1:3" x14ac:dyDescent="0.25">
      <c r="A6411" s="157"/>
      <c r="B6411" s="161"/>
      <c r="C6411" s="161"/>
    </row>
    <row r="6412" spans="1:3" x14ac:dyDescent="0.25">
      <c r="A6412" s="157"/>
      <c r="B6412" s="161"/>
      <c r="C6412" s="161"/>
    </row>
    <row r="6413" spans="1:3" x14ac:dyDescent="0.25">
      <c r="A6413" s="157"/>
      <c r="B6413" s="161"/>
      <c r="C6413" s="161"/>
    </row>
    <row r="6414" spans="1:3" x14ac:dyDescent="0.25">
      <c r="A6414" s="157"/>
      <c r="B6414" s="161"/>
      <c r="C6414" s="161"/>
    </row>
    <row r="6415" spans="1:3" x14ac:dyDescent="0.25">
      <c r="A6415" s="157"/>
      <c r="B6415" s="161"/>
      <c r="C6415" s="161"/>
    </row>
    <row r="6416" spans="1:3" x14ac:dyDescent="0.25">
      <c r="A6416" s="157"/>
      <c r="B6416" s="161"/>
      <c r="C6416" s="161"/>
    </row>
    <row r="6417" spans="1:3" x14ac:dyDescent="0.25">
      <c r="A6417" s="157"/>
      <c r="B6417" s="161"/>
      <c r="C6417" s="161"/>
    </row>
    <row r="6418" spans="1:3" x14ac:dyDescent="0.25">
      <c r="A6418" s="157"/>
      <c r="B6418" s="161"/>
      <c r="C6418" s="161"/>
    </row>
    <row r="6419" spans="1:3" x14ac:dyDescent="0.25">
      <c r="A6419" s="157"/>
      <c r="B6419" s="161"/>
      <c r="C6419" s="161"/>
    </row>
    <row r="6420" spans="1:3" x14ac:dyDescent="0.25">
      <c r="A6420" s="157"/>
      <c r="B6420" s="161"/>
      <c r="C6420" s="161"/>
    </row>
    <row r="6421" spans="1:3" x14ac:dyDescent="0.25">
      <c r="A6421" s="157"/>
      <c r="B6421" s="161"/>
      <c r="C6421" s="161"/>
    </row>
    <row r="6422" spans="1:3" x14ac:dyDescent="0.25">
      <c r="A6422" s="157"/>
      <c r="B6422" s="161"/>
      <c r="C6422" s="161"/>
    </row>
    <row r="6423" spans="1:3" x14ac:dyDescent="0.25">
      <c r="A6423" s="157"/>
      <c r="B6423" s="161"/>
      <c r="C6423" s="161"/>
    </row>
    <row r="6424" spans="1:3" x14ac:dyDescent="0.25">
      <c r="A6424" s="157"/>
      <c r="B6424" s="161"/>
      <c r="C6424" s="161"/>
    </row>
    <row r="6425" spans="1:3" x14ac:dyDescent="0.25">
      <c r="A6425" s="157"/>
      <c r="B6425" s="161"/>
      <c r="C6425" s="161"/>
    </row>
    <row r="6426" spans="1:3" x14ac:dyDescent="0.25">
      <c r="A6426" s="157"/>
      <c r="B6426" s="161"/>
      <c r="C6426" s="161"/>
    </row>
    <row r="6427" spans="1:3" x14ac:dyDescent="0.25">
      <c r="A6427" s="157"/>
      <c r="B6427" s="161"/>
      <c r="C6427" s="161"/>
    </row>
    <row r="6428" spans="1:3" x14ac:dyDescent="0.25">
      <c r="A6428" s="157"/>
      <c r="B6428" s="161"/>
      <c r="C6428" s="161"/>
    </row>
    <row r="6429" spans="1:3" x14ac:dyDescent="0.25">
      <c r="A6429" s="157"/>
      <c r="B6429" s="161"/>
      <c r="C6429" s="161"/>
    </row>
    <row r="6430" spans="1:3" x14ac:dyDescent="0.25">
      <c r="A6430" s="157"/>
      <c r="B6430" s="161"/>
      <c r="C6430" s="161"/>
    </row>
    <row r="6431" spans="1:3" x14ac:dyDescent="0.25">
      <c r="A6431" s="157"/>
      <c r="B6431" s="161"/>
      <c r="C6431" s="161"/>
    </row>
    <row r="6432" spans="1:3" x14ac:dyDescent="0.25">
      <c r="A6432" s="157"/>
      <c r="B6432" s="161"/>
      <c r="C6432" s="161"/>
    </row>
    <row r="6433" spans="1:3" x14ac:dyDescent="0.25">
      <c r="A6433" s="157"/>
      <c r="B6433" s="161"/>
      <c r="C6433" s="161"/>
    </row>
    <row r="6434" spans="1:3" x14ac:dyDescent="0.25">
      <c r="A6434" s="157"/>
      <c r="B6434" s="161"/>
      <c r="C6434" s="161"/>
    </row>
    <row r="6435" spans="1:3" x14ac:dyDescent="0.25">
      <c r="A6435" s="157"/>
      <c r="B6435" s="161"/>
      <c r="C6435" s="161"/>
    </row>
    <row r="6436" spans="1:3" x14ac:dyDescent="0.25">
      <c r="A6436" s="157"/>
      <c r="B6436" s="161"/>
      <c r="C6436" s="161"/>
    </row>
    <row r="6437" spans="1:3" x14ac:dyDescent="0.25">
      <c r="A6437" s="157"/>
      <c r="B6437" s="161"/>
      <c r="C6437" s="161"/>
    </row>
    <row r="6438" spans="1:3" x14ac:dyDescent="0.25">
      <c r="A6438" s="157"/>
      <c r="B6438" s="161"/>
      <c r="C6438" s="161"/>
    </row>
    <row r="6439" spans="1:3" x14ac:dyDescent="0.25">
      <c r="A6439" s="157"/>
      <c r="B6439" s="161"/>
      <c r="C6439" s="161"/>
    </row>
    <row r="6440" spans="1:3" x14ac:dyDescent="0.25">
      <c r="A6440" s="157"/>
      <c r="B6440" s="161"/>
      <c r="C6440" s="161"/>
    </row>
    <row r="6441" spans="1:3" x14ac:dyDescent="0.25">
      <c r="A6441" s="157"/>
      <c r="B6441" s="161"/>
      <c r="C6441" s="161"/>
    </row>
    <row r="6442" spans="1:3" x14ac:dyDescent="0.25">
      <c r="A6442" s="157"/>
      <c r="B6442" s="161"/>
      <c r="C6442" s="161"/>
    </row>
    <row r="6443" spans="1:3" x14ac:dyDescent="0.25">
      <c r="A6443" s="157"/>
      <c r="B6443" s="161"/>
      <c r="C6443" s="161"/>
    </row>
    <row r="6444" spans="1:3" x14ac:dyDescent="0.25">
      <c r="A6444" s="157"/>
      <c r="B6444" s="161"/>
      <c r="C6444" s="161"/>
    </row>
    <row r="6445" spans="1:3" x14ac:dyDescent="0.25">
      <c r="A6445" s="157"/>
      <c r="B6445" s="161"/>
      <c r="C6445" s="161"/>
    </row>
    <row r="6446" spans="1:3" x14ac:dyDescent="0.25">
      <c r="A6446" s="157"/>
      <c r="B6446" s="161"/>
      <c r="C6446" s="161"/>
    </row>
    <row r="6447" spans="1:3" x14ac:dyDescent="0.25">
      <c r="A6447" s="157"/>
      <c r="B6447" s="161"/>
      <c r="C6447" s="161"/>
    </row>
    <row r="6448" spans="1:3" x14ac:dyDescent="0.25">
      <c r="A6448" s="157"/>
      <c r="B6448" s="161"/>
      <c r="C6448" s="161"/>
    </row>
    <row r="6449" spans="1:3" x14ac:dyDescent="0.25">
      <c r="A6449" s="157"/>
      <c r="B6449" s="161"/>
      <c r="C6449" s="161"/>
    </row>
    <row r="6450" spans="1:3" x14ac:dyDescent="0.25">
      <c r="A6450" s="157"/>
      <c r="B6450" s="161"/>
      <c r="C6450" s="161"/>
    </row>
    <row r="6451" spans="1:3" x14ac:dyDescent="0.25">
      <c r="A6451" s="157"/>
      <c r="B6451" s="161"/>
      <c r="C6451" s="161"/>
    </row>
    <row r="6452" spans="1:3" x14ac:dyDescent="0.25">
      <c r="A6452" s="157"/>
      <c r="B6452" s="161"/>
      <c r="C6452" s="161"/>
    </row>
    <row r="6453" spans="1:3" x14ac:dyDescent="0.25">
      <c r="A6453" s="157"/>
      <c r="B6453" s="161"/>
      <c r="C6453" s="161"/>
    </row>
    <row r="6454" spans="1:3" x14ac:dyDescent="0.25">
      <c r="A6454" s="157"/>
      <c r="B6454" s="161"/>
      <c r="C6454" s="161"/>
    </row>
    <row r="6455" spans="1:3" x14ac:dyDescent="0.25">
      <c r="A6455" s="157"/>
      <c r="B6455" s="161"/>
      <c r="C6455" s="161"/>
    </row>
    <row r="6456" spans="1:3" x14ac:dyDescent="0.25">
      <c r="A6456" s="157"/>
      <c r="B6456" s="161"/>
      <c r="C6456" s="161"/>
    </row>
    <row r="6457" spans="1:3" x14ac:dyDescent="0.25">
      <c r="A6457" s="157"/>
      <c r="B6457" s="161"/>
      <c r="C6457" s="161"/>
    </row>
    <row r="6458" spans="1:3" x14ac:dyDescent="0.25">
      <c r="A6458" s="157"/>
      <c r="B6458" s="161"/>
      <c r="C6458" s="161"/>
    </row>
    <row r="6459" spans="1:3" x14ac:dyDescent="0.25">
      <c r="A6459" s="157"/>
      <c r="B6459" s="161"/>
      <c r="C6459" s="161"/>
    </row>
    <row r="6460" spans="1:3" x14ac:dyDescent="0.25">
      <c r="A6460" s="157"/>
      <c r="B6460" s="161"/>
      <c r="C6460" s="161"/>
    </row>
    <row r="6461" spans="1:3" x14ac:dyDescent="0.25">
      <c r="A6461" s="157"/>
      <c r="B6461" s="161"/>
      <c r="C6461" s="161"/>
    </row>
    <row r="6462" spans="1:3" x14ac:dyDescent="0.25">
      <c r="A6462" s="157"/>
      <c r="B6462" s="161"/>
      <c r="C6462" s="161"/>
    </row>
    <row r="6463" spans="1:3" x14ac:dyDescent="0.25">
      <c r="A6463" s="157"/>
      <c r="B6463" s="161"/>
      <c r="C6463" s="161"/>
    </row>
    <row r="6464" spans="1:3" x14ac:dyDescent="0.25">
      <c r="A6464" s="157"/>
      <c r="B6464" s="161"/>
      <c r="C6464" s="161"/>
    </row>
    <row r="6465" spans="1:3" x14ac:dyDescent="0.25">
      <c r="A6465" s="157"/>
      <c r="B6465" s="161"/>
      <c r="C6465" s="161"/>
    </row>
    <row r="6466" spans="1:3" x14ac:dyDescent="0.25">
      <c r="A6466" s="157"/>
      <c r="B6466" s="161"/>
      <c r="C6466" s="161"/>
    </row>
    <row r="6467" spans="1:3" x14ac:dyDescent="0.25">
      <c r="A6467" s="157"/>
      <c r="B6467" s="161"/>
      <c r="C6467" s="161"/>
    </row>
    <row r="6468" spans="1:3" x14ac:dyDescent="0.25">
      <c r="A6468" s="157"/>
      <c r="B6468" s="161"/>
      <c r="C6468" s="161"/>
    </row>
    <row r="6469" spans="1:3" x14ac:dyDescent="0.25">
      <c r="A6469" s="157"/>
      <c r="B6469" s="161"/>
      <c r="C6469" s="161"/>
    </row>
    <row r="6470" spans="1:3" x14ac:dyDescent="0.25">
      <c r="A6470" s="157"/>
      <c r="B6470" s="161"/>
      <c r="C6470" s="161"/>
    </row>
    <row r="6471" spans="1:3" x14ac:dyDescent="0.25">
      <c r="A6471" s="157"/>
      <c r="B6471" s="161"/>
      <c r="C6471" s="161"/>
    </row>
    <row r="6472" spans="1:3" x14ac:dyDescent="0.25">
      <c r="A6472" s="157"/>
      <c r="B6472" s="161"/>
      <c r="C6472" s="161"/>
    </row>
    <row r="6473" spans="1:3" x14ac:dyDescent="0.25">
      <c r="A6473" s="157"/>
      <c r="B6473" s="161"/>
      <c r="C6473" s="161"/>
    </row>
    <row r="6474" spans="1:3" x14ac:dyDescent="0.25">
      <c r="A6474" s="157"/>
      <c r="B6474" s="161"/>
      <c r="C6474" s="161"/>
    </row>
    <row r="6475" spans="1:3" x14ac:dyDescent="0.25">
      <c r="A6475" s="157"/>
      <c r="B6475" s="161"/>
      <c r="C6475" s="161"/>
    </row>
    <row r="6476" spans="1:3" x14ac:dyDescent="0.25">
      <c r="A6476" s="157"/>
      <c r="B6476" s="161"/>
      <c r="C6476" s="161"/>
    </row>
    <row r="6477" spans="1:3" x14ac:dyDescent="0.25">
      <c r="A6477" s="157"/>
      <c r="B6477" s="161"/>
      <c r="C6477" s="161"/>
    </row>
    <row r="6478" spans="1:3" x14ac:dyDescent="0.25">
      <c r="A6478" s="157"/>
      <c r="B6478" s="161"/>
      <c r="C6478" s="161"/>
    </row>
    <row r="6479" spans="1:3" x14ac:dyDescent="0.25">
      <c r="A6479" s="157"/>
      <c r="B6479" s="161"/>
      <c r="C6479" s="161"/>
    </row>
    <row r="6480" spans="1:3" x14ac:dyDescent="0.25">
      <c r="A6480" s="157"/>
      <c r="B6480" s="161"/>
      <c r="C6480" s="161"/>
    </row>
    <row r="6481" spans="1:3" x14ac:dyDescent="0.25">
      <c r="A6481" s="157"/>
      <c r="B6481" s="161"/>
      <c r="C6481" s="161"/>
    </row>
    <row r="6482" spans="1:3" x14ac:dyDescent="0.25">
      <c r="A6482" s="157"/>
      <c r="B6482" s="161"/>
      <c r="C6482" s="161"/>
    </row>
    <row r="6483" spans="1:3" x14ac:dyDescent="0.25">
      <c r="A6483" s="157"/>
      <c r="B6483" s="161"/>
      <c r="C6483" s="161"/>
    </row>
    <row r="6484" spans="1:3" x14ac:dyDescent="0.25">
      <c r="A6484" s="157"/>
      <c r="B6484" s="161"/>
      <c r="C6484" s="161"/>
    </row>
    <row r="6485" spans="1:3" x14ac:dyDescent="0.25">
      <c r="A6485" s="157"/>
      <c r="B6485" s="161"/>
      <c r="C6485" s="161"/>
    </row>
    <row r="6486" spans="1:3" x14ac:dyDescent="0.25">
      <c r="A6486" s="157"/>
      <c r="B6486" s="161"/>
      <c r="C6486" s="161"/>
    </row>
    <row r="6487" spans="1:3" x14ac:dyDescent="0.25">
      <c r="A6487" s="157"/>
      <c r="B6487" s="161"/>
      <c r="C6487" s="161"/>
    </row>
    <row r="6488" spans="1:3" x14ac:dyDescent="0.25">
      <c r="A6488" s="157"/>
      <c r="B6488" s="161"/>
      <c r="C6488" s="161"/>
    </row>
    <row r="6489" spans="1:3" x14ac:dyDescent="0.25">
      <c r="A6489" s="157"/>
      <c r="B6489" s="161"/>
      <c r="C6489" s="161"/>
    </row>
    <row r="6490" spans="1:3" x14ac:dyDescent="0.25">
      <c r="A6490" s="157"/>
      <c r="B6490" s="161"/>
      <c r="C6490" s="161"/>
    </row>
    <row r="6491" spans="1:3" x14ac:dyDescent="0.25">
      <c r="A6491" s="157"/>
      <c r="B6491" s="161"/>
      <c r="C6491" s="161"/>
    </row>
    <row r="6492" spans="1:3" x14ac:dyDescent="0.25">
      <c r="A6492" s="157"/>
      <c r="B6492" s="161"/>
      <c r="C6492" s="161"/>
    </row>
    <row r="6493" spans="1:3" x14ac:dyDescent="0.25">
      <c r="A6493" s="157"/>
      <c r="B6493" s="161"/>
      <c r="C6493" s="161"/>
    </row>
    <row r="6494" spans="1:3" x14ac:dyDescent="0.25">
      <c r="A6494" s="157"/>
      <c r="B6494" s="161"/>
      <c r="C6494" s="161"/>
    </row>
    <row r="6495" spans="1:3" x14ac:dyDescent="0.25">
      <c r="A6495" s="157"/>
      <c r="B6495" s="161"/>
      <c r="C6495" s="161"/>
    </row>
    <row r="6496" spans="1:3" x14ac:dyDescent="0.25">
      <c r="A6496" s="157"/>
      <c r="B6496" s="161"/>
      <c r="C6496" s="161"/>
    </row>
    <row r="6497" spans="1:3" x14ac:dyDescent="0.25">
      <c r="A6497" s="157"/>
      <c r="B6497" s="161"/>
      <c r="C6497" s="161"/>
    </row>
    <row r="6498" spans="1:3" x14ac:dyDescent="0.25">
      <c r="A6498" s="157"/>
      <c r="B6498" s="161"/>
      <c r="C6498" s="161"/>
    </row>
    <row r="6499" spans="1:3" x14ac:dyDescent="0.25">
      <c r="A6499" s="157"/>
      <c r="B6499" s="161"/>
      <c r="C6499" s="161"/>
    </row>
    <row r="6500" spans="1:3" x14ac:dyDescent="0.25">
      <c r="A6500" s="157"/>
      <c r="B6500" s="161"/>
      <c r="C6500" s="161"/>
    </row>
    <row r="6501" spans="1:3" x14ac:dyDescent="0.25">
      <c r="A6501" s="157"/>
      <c r="B6501" s="161"/>
      <c r="C6501" s="161"/>
    </row>
    <row r="6502" spans="1:3" x14ac:dyDescent="0.25">
      <c r="A6502" s="157"/>
      <c r="B6502" s="161"/>
      <c r="C6502" s="161"/>
    </row>
    <row r="6503" spans="1:3" x14ac:dyDescent="0.25">
      <c r="A6503" s="157"/>
      <c r="B6503" s="161"/>
      <c r="C6503" s="161"/>
    </row>
    <row r="6504" spans="1:3" x14ac:dyDescent="0.25">
      <c r="A6504" s="157"/>
      <c r="B6504" s="161"/>
      <c r="C6504" s="161"/>
    </row>
    <row r="6505" spans="1:3" x14ac:dyDescent="0.25">
      <c r="A6505" s="157"/>
      <c r="B6505" s="161"/>
      <c r="C6505" s="161"/>
    </row>
    <row r="6506" spans="1:3" x14ac:dyDescent="0.25">
      <c r="A6506" s="157"/>
      <c r="B6506" s="161"/>
      <c r="C6506" s="161"/>
    </row>
    <row r="6507" spans="1:3" x14ac:dyDescent="0.25">
      <c r="A6507" s="157"/>
      <c r="B6507" s="161"/>
      <c r="C6507" s="161"/>
    </row>
    <row r="6508" spans="1:3" x14ac:dyDescent="0.25">
      <c r="A6508" s="157"/>
      <c r="B6508" s="161"/>
      <c r="C6508" s="161"/>
    </row>
    <row r="6509" spans="1:3" x14ac:dyDescent="0.25">
      <c r="A6509" s="157"/>
      <c r="B6509" s="161"/>
      <c r="C6509" s="161"/>
    </row>
    <row r="6510" spans="1:3" x14ac:dyDescent="0.25">
      <c r="A6510" s="157"/>
      <c r="B6510" s="161"/>
      <c r="C6510" s="161"/>
    </row>
    <row r="6511" spans="1:3" x14ac:dyDescent="0.25">
      <c r="A6511" s="157"/>
      <c r="B6511" s="161"/>
      <c r="C6511" s="161"/>
    </row>
    <row r="6512" spans="1:3" x14ac:dyDescent="0.25">
      <c r="A6512" s="157"/>
      <c r="B6512" s="161"/>
      <c r="C6512" s="161"/>
    </row>
    <row r="6513" spans="1:3" x14ac:dyDescent="0.25">
      <c r="A6513" s="157"/>
      <c r="B6513" s="161"/>
      <c r="C6513" s="161"/>
    </row>
    <row r="6514" spans="1:3" x14ac:dyDescent="0.25">
      <c r="A6514" s="157"/>
      <c r="B6514" s="161"/>
      <c r="C6514" s="161"/>
    </row>
    <row r="6515" spans="1:3" x14ac:dyDescent="0.25">
      <c r="A6515" s="157"/>
      <c r="B6515" s="161"/>
      <c r="C6515" s="161"/>
    </row>
    <row r="6516" spans="1:3" x14ac:dyDescent="0.25">
      <c r="A6516" s="157"/>
      <c r="B6516" s="161"/>
      <c r="C6516" s="161"/>
    </row>
    <row r="6517" spans="1:3" x14ac:dyDescent="0.25">
      <c r="A6517" s="157"/>
      <c r="B6517" s="161"/>
      <c r="C6517" s="161"/>
    </row>
    <row r="6518" spans="1:3" x14ac:dyDescent="0.25">
      <c r="A6518" s="157"/>
      <c r="B6518" s="161"/>
      <c r="C6518" s="161"/>
    </row>
    <row r="6519" spans="1:3" x14ac:dyDescent="0.25">
      <c r="A6519" s="157"/>
      <c r="B6519" s="161"/>
      <c r="C6519" s="161"/>
    </row>
    <row r="6520" spans="1:3" x14ac:dyDescent="0.25">
      <c r="A6520" s="157"/>
      <c r="B6520" s="161"/>
      <c r="C6520" s="161"/>
    </row>
    <row r="6521" spans="1:3" x14ac:dyDescent="0.25">
      <c r="A6521" s="157"/>
      <c r="B6521" s="161"/>
      <c r="C6521" s="161"/>
    </row>
    <row r="6522" spans="1:3" x14ac:dyDescent="0.25">
      <c r="A6522" s="157"/>
      <c r="B6522" s="161"/>
      <c r="C6522" s="161"/>
    </row>
    <row r="6523" spans="1:3" x14ac:dyDescent="0.25">
      <c r="A6523" s="157"/>
      <c r="B6523" s="161"/>
      <c r="C6523" s="161"/>
    </row>
    <row r="6524" spans="1:3" x14ac:dyDescent="0.25">
      <c r="A6524" s="157"/>
      <c r="B6524" s="161"/>
      <c r="C6524" s="161"/>
    </row>
    <row r="6525" spans="1:3" x14ac:dyDescent="0.25">
      <c r="A6525" s="157"/>
      <c r="B6525" s="161"/>
      <c r="C6525" s="161"/>
    </row>
    <row r="6526" spans="1:3" x14ac:dyDescent="0.25">
      <c r="A6526" s="157"/>
      <c r="B6526" s="161"/>
      <c r="C6526" s="161"/>
    </row>
    <row r="6527" spans="1:3" x14ac:dyDescent="0.25">
      <c r="A6527" s="157"/>
      <c r="B6527" s="161"/>
      <c r="C6527" s="161"/>
    </row>
    <row r="6528" spans="1:3" x14ac:dyDescent="0.25">
      <c r="A6528" s="157"/>
      <c r="B6528" s="161"/>
      <c r="C6528" s="161"/>
    </row>
    <row r="6529" spans="1:3" x14ac:dyDescent="0.25">
      <c r="A6529" s="157"/>
      <c r="B6529" s="161"/>
      <c r="C6529" s="161"/>
    </row>
    <row r="6530" spans="1:3" x14ac:dyDescent="0.25">
      <c r="A6530" s="157"/>
      <c r="B6530" s="161"/>
      <c r="C6530" s="161"/>
    </row>
    <row r="6531" spans="1:3" x14ac:dyDescent="0.25">
      <c r="A6531" s="157"/>
      <c r="B6531" s="161"/>
      <c r="C6531" s="161"/>
    </row>
    <row r="6532" spans="1:3" x14ac:dyDescent="0.25">
      <c r="A6532" s="157"/>
      <c r="B6532" s="161"/>
      <c r="C6532" s="161"/>
    </row>
    <row r="6533" spans="1:3" x14ac:dyDescent="0.25">
      <c r="A6533" s="157"/>
      <c r="B6533" s="161"/>
      <c r="C6533" s="161"/>
    </row>
    <row r="6534" spans="1:3" x14ac:dyDescent="0.25">
      <c r="A6534" s="157"/>
      <c r="B6534" s="161"/>
      <c r="C6534" s="161"/>
    </row>
    <row r="6535" spans="1:3" x14ac:dyDescent="0.25">
      <c r="A6535" s="157"/>
      <c r="B6535" s="161"/>
      <c r="C6535" s="161"/>
    </row>
    <row r="6536" spans="1:3" x14ac:dyDescent="0.25">
      <c r="A6536" s="157"/>
      <c r="B6536" s="161"/>
      <c r="C6536" s="161"/>
    </row>
    <row r="6537" spans="1:3" x14ac:dyDescent="0.25">
      <c r="A6537" s="157"/>
      <c r="B6537" s="161"/>
      <c r="C6537" s="161"/>
    </row>
    <row r="6538" spans="1:3" x14ac:dyDescent="0.25">
      <c r="A6538" s="157"/>
      <c r="B6538" s="161"/>
      <c r="C6538" s="161"/>
    </row>
    <row r="6539" spans="1:3" x14ac:dyDescent="0.25">
      <c r="A6539" s="157"/>
      <c r="B6539" s="161"/>
      <c r="C6539" s="161"/>
    </row>
    <row r="6540" spans="1:3" x14ac:dyDescent="0.25">
      <c r="A6540" s="157"/>
      <c r="B6540" s="161"/>
      <c r="C6540" s="161"/>
    </row>
    <row r="6541" spans="1:3" x14ac:dyDescent="0.25">
      <c r="A6541" s="157"/>
      <c r="B6541" s="161"/>
      <c r="C6541" s="161"/>
    </row>
    <row r="6542" spans="1:3" x14ac:dyDescent="0.25">
      <c r="A6542" s="157"/>
      <c r="B6542" s="161"/>
      <c r="C6542" s="161"/>
    </row>
    <row r="6543" spans="1:3" x14ac:dyDescent="0.25">
      <c r="A6543" s="157"/>
      <c r="B6543" s="161"/>
      <c r="C6543" s="161"/>
    </row>
    <row r="6544" spans="1:3" x14ac:dyDescent="0.25">
      <c r="A6544" s="157"/>
      <c r="B6544" s="161"/>
      <c r="C6544" s="161"/>
    </row>
    <row r="6545" spans="1:3" x14ac:dyDescent="0.25">
      <c r="A6545" s="157"/>
      <c r="B6545" s="161"/>
      <c r="C6545" s="161"/>
    </row>
    <row r="6546" spans="1:3" x14ac:dyDescent="0.25">
      <c r="A6546" s="157"/>
      <c r="B6546" s="161"/>
      <c r="C6546" s="161"/>
    </row>
    <row r="6547" spans="1:3" x14ac:dyDescent="0.25">
      <c r="A6547" s="157"/>
      <c r="B6547" s="161"/>
      <c r="C6547" s="161"/>
    </row>
    <row r="6548" spans="1:3" x14ac:dyDescent="0.25">
      <c r="A6548" s="157"/>
      <c r="B6548" s="161"/>
      <c r="C6548" s="161"/>
    </row>
    <row r="6549" spans="1:3" x14ac:dyDescent="0.25">
      <c r="A6549" s="157"/>
      <c r="B6549" s="161"/>
      <c r="C6549" s="161"/>
    </row>
    <row r="6550" spans="1:3" x14ac:dyDescent="0.25">
      <c r="A6550" s="157"/>
      <c r="B6550" s="161"/>
      <c r="C6550" s="161"/>
    </row>
    <row r="6551" spans="1:3" x14ac:dyDescent="0.25">
      <c r="A6551" s="157"/>
      <c r="B6551" s="161"/>
      <c r="C6551" s="161"/>
    </row>
    <row r="6552" spans="1:3" x14ac:dyDescent="0.25">
      <c r="A6552" s="157"/>
      <c r="B6552" s="161"/>
      <c r="C6552" s="161"/>
    </row>
    <row r="6553" spans="1:3" x14ac:dyDescent="0.25">
      <c r="A6553" s="157"/>
      <c r="B6553" s="161"/>
      <c r="C6553" s="161"/>
    </row>
    <row r="6554" spans="1:3" x14ac:dyDescent="0.25">
      <c r="A6554" s="157"/>
      <c r="B6554" s="161"/>
      <c r="C6554" s="161"/>
    </row>
    <row r="6555" spans="1:3" x14ac:dyDescent="0.25">
      <c r="A6555" s="157"/>
      <c r="B6555" s="161"/>
      <c r="C6555" s="161"/>
    </row>
    <row r="6556" spans="1:3" x14ac:dyDescent="0.25">
      <c r="A6556" s="157"/>
      <c r="B6556" s="161"/>
    </row>
    <row r="6557" spans="1:3" x14ac:dyDescent="0.25">
      <c r="A6557" s="157"/>
      <c r="B6557" s="161"/>
    </row>
    <row r="6558" spans="1:3" x14ac:dyDescent="0.25">
      <c r="A6558" s="157"/>
      <c r="B6558" s="161"/>
    </row>
    <row r="6559" spans="1:3" x14ac:dyDescent="0.25">
      <c r="A6559" s="157"/>
      <c r="B6559" s="161"/>
    </row>
    <row r="6560" spans="1:3" x14ac:dyDescent="0.25">
      <c r="A6560" s="157"/>
      <c r="B6560" s="161"/>
    </row>
    <row r="6561" spans="1:2" x14ac:dyDescent="0.25">
      <c r="A6561" s="157"/>
      <c r="B6561" s="161"/>
    </row>
    <row r="6562" spans="1:2" x14ac:dyDescent="0.25">
      <c r="A6562" s="157"/>
      <c r="B6562" s="161"/>
    </row>
    <row r="6563" spans="1:2" x14ac:dyDescent="0.25">
      <c r="A6563" s="157"/>
      <c r="B6563" s="161"/>
    </row>
    <row r="6564" spans="1:2" x14ac:dyDescent="0.25">
      <c r="A6564" s="157"/>
      <c r="B6564" s="161"/>
    </row>
    <row r="6565" spans="1:2" x14ac:dyDescent="0.25">
      <c r="A6565" s="157"/>
      <c r="B6565" s="161"/>
    </row>
    <row r="6566" spans="1:2" x14ac:dyDescent="0.25">
      <c r="A6566" s="157"/>
      <c r="B6566" s="161"/>
    </row>
    <row r="6567" spans="1:2" x14ac:dyDescent="0.25">
      <c r="A6567" s="157"/>
      <c r="B6567" s="161"/>
    </row>
    <row r="6568" spans="1:2" x14ac:dyDescent="0.25">
      <c r="A6568" s="157"/>
      <c r="B6568" s="161"/>
    </row>
    <row r="6569" spans="1:2" x14ac:dyDescent="0.25">
      <c r="A6569" s="157"/>
      <c r="B6569" s="161"/>
    </row>
    <row r="6570" spans="1:2" x14ac:dyDescent="0.25">
      <c r="A6570" s="157"/>
      <c r="B6570" s="161"/>
    </row>
    <row r="6571" spans="1:2" x14ac:dyDescent="0.25">
      <c r="A6571" s="157"/>
      <c r="B6571" s="161"/>
    </row>
    <row r="6572" spans="1:2" x14ac:dyDescent="0.25">
      <c r="A6572" s="157"/>
      <c r="B6572" s="161"/>
    </row>
    <row r="6573" spans="1:2" x14ac:dyDescent="0.25">
      <c r="A6573" s="157"/>
      <c r="B6573" s="161"/>
    </row>
    <row r="6574" spans="1:2" x14ac:dyDescent="0.25">
      <c r="A6574" s="157"/>
      <c r="B6574" s="161"/>
    </row>
    <row r="6575" spans="1:2" x14ac:dyDescent="0.25">
      <c r="A6575" s="157"/>
      <c r="B6575" s="161"/>
    </row>
    <row r="6576" spans="1:2" x14ac:dyDescent="0.25">
      <c r="A6576" s="157"/>
      <c r="B6576" s="161"/>
    </row>
    <row r="6577" spans="1:3" x14ac:dyDescent="0.25">
      <c r="A6577" s="157"/>
      <c r="B6577" s="161"/>
    </row>
    <row r="6578" spans="1:3" x14ac:dyDescent="0.25">
      <c r="A6578" s="157"/>
      <c r="B6578" s="161"/>
    </row>
    <row r="6579" spans="1:3" x14ac:dyDescent="0.25">
      <c r="A6579" s="157"/>
      <c r="B6579" s="161"/>
    </row>
    <row r="6580" spans="1:3" x14ac:dyDescent="0.25">
      <c r="A6580" s="157"/>
      <c r="B6580" s="161"/>
    </row>
    <row r="6581" spans="1:3" x14ac:dyDescent="0.25">
      <c r="A6581" s="157"/>
      <c r="B6581" s="161"/>
    </row>
    <row r="6582" spans="1:3" x14ac:dyDescent="0.25">
      <c r="A6582" s="157"/>
      <c r="B6582" s="161"/>
    </row>
    <row r="6583" spans="1:3" x14ac:dyDescent="0.25">
      <c r="A6583" s="157"/>
      <c r="B6583" s="161"/>
    </row>
    <row r="6584" spans="1:3" x14ac:dyDescent="0.25">
      <c r="A6584" s="157"/>
      <c r="B6584" s="161"/>
    </row>
    <row r="6585" spans="1:3" x14ac:dyDescent="0.25">
      <c r="A6585" s="157"/>
      <c r="B6585" s="161"/>
    </row>
    <row r="6586" spans="1:3" x14ac:dyDescent="0.25">
      <c r="A6586" s="157"/>
      <c r="B6586" s="161"/>
    </row>
    <row r="6587" spans="1:3" x14ac:dyDescent="0.25">
      <c r="A6587" s="157"/>
      <c r="B6587" s="161"/>
    </row>
    <row r="6588" spans="1:3" x14ac:dyDescent="0.25">
      <c r="A6588" s="157"/>
      <c r="B6588" s="161"/>
      <c r="C6588" s="161"/>
    </row>
    <row r="6589" spans="1:3" x14ac:dyDescent="0.25">
      <c r="A6589" s="157"/>
      <c r="B6589" s="161"/>
      <c r="C6589" s="161"/>
    </row>
    <row r="6590" spans="1:3" x14ac:dyDescent="0.25">
      <c r="A6590" s="157"/>
      <c r="B6590" s="161"/>
      <c r="C6590" s="161"/>
    </row>
    <row r="6591" spans="1:3" x14ac:dyDescent="0.25">
      <c r="A6591" s="157"/>
      <c r="B6591" s="161"/>
      <c r="C6591" s="161"/>
    </row>
    <row r="6592" spans="1:3" x14ac:dyDescent="0.25">
      <c r="A6592" s="157"/>
      <c r="B6592" s="161"/>
      <c r="C6592" s="161"/>
    </row>
    <row r="6593" spans="1:3" x14ac:dyDescent="0.25">
      <c r="A6593" s="157"/>
      <c r="B6593" s="161"/>
      <c r="C6593" s="161"/>
    </row>
    <row r="6594" spans="1:3" x14ac:dyDescent="0.25">
      <c r="A6594" s="157"/>
      <c r="B6594" s="161"/>
      <c r="C6594" s="161"/>
    </row>
    <row r="6595" spans="1:3" x14ac:dyDescent="0.25">
      <c r="A6595" s="157"/>
      <c r="B6595" s="161"/>
      <c r="C6595" s="161"/>
    </row>
    <row r="6596" spans="1:3" x14ac:dyDescent="0.25">
      <c r="A6596" s="157"/>
      <c r="B6596" s="161"/>
      <c r="C6596" s="161"/>
    </row>
    <row r="6597" spans="1:3" x14ac:dyDescent="0.25">
      <c r="A6597" s="157"/>
      <c r="B6597" s="161"/>
      <c r="C6597" s="161"/>
    </row>
    <row r="6598" spans="1:3" x14ac:dyDescent="0.25">
      <c r="A6598" s="157"/>
      <c r="B6598" s="161"/>
      <c r="C6598" s="161"/>
    </row>
    <row r="6599" spans="1:3" x14ac:dyDescent="0.25">
      <c r="A6599" s="157"/>
      <c r="B6599" s="161"/>
      <c r="C6599" s="161"/>
    </row>
    <row r="6600" spans="1:3" x14ac:dyDescent="0.25">
      <c r="A6600" s="157"/>
      <c r="B6600" s="161"/>
      <c r="C6600" s="161"/>
    </row>
    <row r="6601" spans="1:3" x14ac:dyDescent="0.25">
      <c r="A6601" s="157"/>
      <c r="B6601" s="161"/>
      <c r="C6601" s="161"/>
    </row>
    <row r="6602" spans="1:3" x14ac:dyDescent="0.25">
      <c r="A6602" s="157"/>
      <c r="B6602" s="161"/>
      <c r="C6602" s="161"/>
    </row>
    <row r="6603" spans="1:3" x14ac:dyDescent="0.25">
      <c r="A6603" s="157"/>
      <c r="B6603" s="161"/>
      <c r="C6603" s="161"/>
    </row>
    <row r="6604" spans="1:3" x14ac:dyDescent="0.25">
      <c r="A6604" s="157"/>
      <c r="B6604" s="161"/>
      <c r="C6604" s="161"/>
    </row>
    <row r="6605" spans="1:3" x14ac:dyDescent="0.25">
      <c r="A6605" s="157"/>
      <c r="B6605" s="161"/>
      <c r="C6605" s="161"/>
    </row>
    <row r="6606" spans="1:3" x14ac:dyDescent="0.25">
      <c r="A6606" s="157"/>
      <c r="B6606" s="161"/>
      <c r="C6606" s="161"/>
    </row>
    <row r="6607" spans="1:3" x14ac:dyDescent="0.25">
      <c r="A6607" s="157"/>
      <c r="B6607" s="161"/>
      <c r="C6607" s="161"/>
    </row>
    <row r="6608" spans="1:3" x14ac:dyDescent="0.25">
      <c r="A6608" s="157"/>
      <c r="B6608" s="161"/>
      <c r="C6608" s="161"/>
    </row>
    <row r="6609" spans="1:3" x14ac:dyDescent="0.25">
      <c r="A6609" s="157"/>
      <c r="B6609" s="161"/>
      <c r="C6609" s="161"/>
    </row>
    <row r="6610" spans="1:3" x14ac:dyDescent="0.25">
      <c r="A6610" s="157"/>
      <c r="B6610" s="161"/>
      <c r="C6610" s="161"/>
    </row>
    <row r="6611" spans="1:3" x14ac:dyDescent="0.25">
      <c r="A6611" s="157"/>
      <c r="B6611" s="161"/>
      <c r="C6611" s="161"/>
    </row>
    <row r="6612" spans="1:3" x14ac:dyDescent="0.25">
      <c r="A6612" s="157"/>
      <c r="B6612" s="161"/>
      <c r="C6612" s="161"/>
    </row>
    <row r="6613" spans="1:3" x14ac:dyDescent="0.25">
      <c r="A6613" s="157"/>
      <c r="B6613" s="161"/>
      <c r="C6613" s="161"/>
    </row>
    <row r="6614" spans="1:3" x14ac:dyDescent="0.25">
      <c r="A6614" s="157"/>
      <c r="B6614" s="161"/>
      <c r="C6614" s="161"/>
    </row>
    <row r="6615" spans="1:3" x14ac:dyDescent="0.25">
      <c r="A6615" s="157"/>
      <c r="B6615" s="161"/>
      <c r="C6615" s="161"/>
    </row>
    <row r="6616" spans="1:3" x14ac:dyDescent="0.25">
      <c r="A6616" s="157"/>
      <c r="B6616" s="161"/>
      <c r="C6616" s="161"/>
    </row>
    <row r="6617" spans="1:3" x14ac:dyDescent="0.25">
      <c r="A6617" s="157"/>
      <c r="B6617" s="161"/>
      <c r="C6617" s="161"/>
    </row>
    <row r="6618" spans="1:3" x14ac:dyDescent="0.25">
      <c r="A6618" s="157"/>
      <c r="B6618" s="161"/>
      <c r="C6618" s="161"/>
    </row>
    <row r="6619" spans="1:3" x14ac:dyDescent="0.25">
      <c r="A6619" s="157"/>
      <c r="B6619" s="161"/>
      <c r="C6619" s="161"/>
    </row>
    <row r="6620" spans="1:3" x14ac:dyDescent="0.25">
      <c r="A6620" s="157"/>
      <c r="B6620" s="161"/>
      <c r="C6620" s="161"/>
    </row>
    <row r="6621" spans="1:3" x14ac:dyDescent="0.25">
      <c r="A6621" s="157"/>
      <c r="B6621" s="161"/>
      <c r="C6621" s="161"/>
    </row>
    <row r="6622" spans="1:3" x14ac:dyDescent="0.25">
      <c r="A6622" s="157"/>
      <c r="B6622" s="161"/>
      <c r="C6622" s="161"/>
    </row>
    <row r="6623" spans="1:3" x14ac:dyDescent="0.25">
      <c r="A6623" s="157"/>
      <c r="B6623" s="161"/>
      <c r="C6623" s="161"/>
    </row>
    <row r="6624" spans="1:3" x14ac:dyDescent="0.25">
      <c r="A6624" s="157"/>
      <c r="B6624" s="161"/>
      <c r="C6624" s="161"/>
    </row>
    <row r="6625" spans="1:3" x14ac:dyDescent="0.25">
      <c r="A6625" s="157"/>
      <c r="B6625" s="161"/>
      <c r="C6625" s="161"/>
    </row>
    <row r="6626" spans="1:3" x14ac:dyDescent="0.25">
      <c r="A6626" s="157"/>
      <c r="B6626" s="161"/>
      <c r="C6626" s="161"/>
    </row>
    <row r="6627" spans="1:3" x14ac:dyDescent="0.25">
      <c r="A6627" s="157"/>
      <c r="B6627" s="161"/>
      <c r="C6627" s="161"/>
    </row>
    <row r="6628" spans="1:3" x14ac:dyDescent="0.25">
      <c r="A6628" s="157"/>
      <c r="B6628" s="161"/>
      <c r="C6628" s="161"/>
    </row>
    <row r="6629" spans="1:3" x14ac:dyDescent="0.25">
      <c r="A6629" s="157"/>
      <c r="B6629" s="161"/>
      <c r="C6629" s="161"/>
    </row>
    <row r="6630" spans="1:3" x14ac:dyDescent="0.25">
      <c r="A6630" s="157"/>
      <c r="B6630" s="161"/>
      <c r="C6630" s="161"/>
    </row>
    <row r="6631" spans="1:3" x14ac:dyDescent="0.25">
      <c r="A6631" s="157"/>
      <c r="B6631" s="161"/>
      <c r="C6631" s="161"/>
    </row>
    <row r="6632" spans="1:3" x14ac:dyDescent="0.25">
      <c r="A6632" s="157"/>
      <c r="B6632" s="161"/>
      <c r="C6632" s="161"/>
    </row>
    <row r="6633" spans="1:3" x14ac:dyDescent="0.25">
      <c r="A6633" s="157"/>
      <c r="B6633" s="161"/>
      <c r="C6633" s="161"/>
    </row>
    <row r="6634" spans="1:3" x14ac:dyDescent="0.25">
      <c r="A6634" s="157"/>
      <c r="B6634" s="161"/>
      <c r="C6634" s="161"/>
    </row>
    <row r="6635" spans="1:3" x14ac:dyDescent="0.25">
      <c r="A6635" s="157"/>
      <c r="B6635" s="161"/>
      <c r="C6635" s="161"/>
    </row>
    <row r="6636" spans="1:3" x14ac:dyDescent="0.25">
      <c r="A6636" s="157"/>
      <c r="B6636" s="161"/>
      <c r="C6636" s="161"/>
    </row>
    <row r="6637" spans="1:3" x14ac:dyDescent="0.25">
      <c r="A6637" s="157"/>
      <c r="B6637" s="161"/>
      <c r="C6637" s="161"/>
    </row>
    <row r="6638" spans="1:3" x14ac:dyDescent="0.25">
      <c r="A6638" s="157"/>
      <c r="B6638" s="161"/>
      <c r="C6638" s="161"/>
    </row>
    <row r="6639" spans="1:3" x14ac:dyDescent="0.25">
      <c r="A6639" s="157"/>
      <c r="B6639" s="161"/>
      <c r="C6639" s="161"/>
    </row>
    <row r="6640" spans="1:3" x14ac:dyDescent="0.25">
      <c r="A6640" s="157"/>
      <c r="B6640" s="161"/>
      <c r="C6640" s="161"/>
    </row>
    <row r="6641" spans="1:3" x14ac:dyDescent="0.25">
      <c r="A6641" s="157"/>
      <c r="B6641" s="161"/>
      <c r="C6641" s="161"/>
    </row>
    <row r="6642" spans="1:3" x14ac:dyDescent="0.25">
      <c r="A6642" s="157"/>
      <c r="B6642" s="161"/>
      <c r="C6642" s="161"/>
    </row>
    <row r="6643" spans="1:3" x14ac:dyDescent="0.25">
      <c r="A6643" s="157"/>
      <c r="B6643" s="161"/>
      <c r="C6643" s="161"/>
    </row>
    <row r="6644" spans="1:3" x14ac:dyDescent="0.25">
      <c r="A6644" s="157"/>
      <c r="B6644" s="161"/>
      <c r="C6644" s="161"/>
    </row>
    <row r="6645" spans="1:3" x14ac:dyDescent="0.25">
      <c r="A6645" s="157"/>
      <c r="B6645" s="161"/>
      <c r="C6645" s="161"/>
    </row>
    <row r="6646" spans="1:3" x14ac:dyDescent="0.25">
      <c r="A6646" s="157"/>
      <c r="B6646" s="161"/>
      <c r="C6646" s="161"/>
    </row>
    <row r="6647" spans="1:3" x14ac:dyDescent="0.25">
      <c r="A6647" s="157"/>
      <c r="B6647" s="161"/>
      <c r="C6647" s="161"/>
    </row>
    <row r="6648" spans="1:3" x14ac:dyDescent="0.25">
      <c r="A6648" s="157"/>
      <c r="B6648" s="161"/>
      <c r="C6648" s="161"/>
    </row>
    <row r="6649" spans="1:3" x14ac:dyDescent="0.25">
      <c r="A6649" s="157"/>
      <c r="B6649" s="161"/>
      <c r="C6649" s="161"/>
    </row>
    <row r="6650" spans="1:3" x14ac:dyDescent="0.25">
      <c r="A6650" s="157"/>
      <c r="B6650" s="161"/>
      <c r="C6650" s="161"/>
    </row>
    <row r="6651" spans="1:3" x14ac:dyDescent="0.25">
      <c r="A6651" s="157"/>
      <c r="B6651" s="161"/>
      <c r="C6651" s="161"/>
    </row>
    <row r="6652" spans="1:3" x14ac:dyDescent="0.25">
      <c r="A6652" s="157"/>
      <c r="B6652" s="161"/>
      <c r="C6652" s="161"/>
    </row>
    <row r="6653" spans="1:3" x14ac:dyDescent="0.25">
      <c r="A6653" s="157"/>
      <c r="B6653" s="161"/>
      <c r="C6653" s="161"/>
    </row>
    <row r="6654" spans="1:3" x14ac:dyDescent="0.25">
      <c r="A6654" s="157"/>
      <c r="B6654" s="161"/>
      <c r="C6654" s="161"/>
    </row>
    <row r="6655" spans="1:3" x14ac:dyDescent="0.25">
      <c r="A6655" s="157"/>
      <c r="B6655" s="161"/>
      <c r="C6655" s="161"/>
    </row>
    <row r="6656" spans="1:3" x14ac:dyDescent="0.25">
      <c r="A6656" s="157"/>
      <c r="B6656" s="161"/>
      <c r="C6656" s="161"/>
    </row>
    <row r="6657" spans="1:3" x14ac:dyDescent="0.25">
      <c r="A6657" s="157"/>
      <c r="B6657" s="161"/>
      <c r="C6657" s="161"/>
    </row>
    <row r="6658" spans="1:3" x14ac:dyDescent="0.25">
      <c r="A6658" s="157"/>
      <c r="B6658" s="161"/>
      <c r="C6658" s="161"/>
    </row>
    <row r="6659" spans="1:3" x14ac:dyDescent="0.25">
      <c r="A6659" s="157"/>
      <c r="B6659" s="161"/>
      <c r="C6659" s="161"/>
    </row>
    <row r="6660" spans="1:3" x14ac:dyDescent="0.25">
      <c r="A6660" s="157"/>
      <c r="B6660" s="161"/>
      <c r="C6660" s="161"/>
    </row>
    <row r="6661" spans="1:3" x14ac:dyDescent="0.25">
      <c r="A6661" s="157"/>
      <c r="B6661" s="161"/>
      <c r="C6661" s="161"/>
    </row>
    <row r="6662" spans="1:3" x14ac:dyDescent="0.25">
      <c r="A6662" s="157"/>
      <c r="B6662" s="161"/>
      <c r="C6662" s="161"/>
    </row>
    <row r="6663" spans="1:3" x14ac:dyDescent="0.25">
      <c r="A6663" s="157"/>
      <c r="B6663" s="161"/>
      <c r="C6663" s="161"/>
    </row>
    <row r="6664" spans="1:3" x14ac:dyDescent="0.25">
      <c r="A6664" s="157"/>
      <c r="B6664" s="161"/>
      <c r="C6664" s="161"/>
    </row>
    <row r="6665" spans="1:3" x14ac:dyDescent="0.25">
      <c r="A6665" s="157"/>
      <c r="B6665" s="161"/>
      <c r="C6665" s="161"/>
    </row>
    <row r="6666" spans="1:3" x14ac:dyDescent="0.25">
      <c r="A6666" s="157"/>
      <c r="B6666" s="161"/>
      <c r="C6666" s="161"/>
    </row>
    <row r="6667" spans="1:3" x14ac:dyDescent="0.25">
      <c r="A6667" s="157"/>
      <c r="B6667" s="161"/>
      <c r="C6667" s="161"/>
    </row>
    <row r="6668" spans="1:3" x14ac:dyDescent="0.25">
      <c r="A6668" s="157"/>
      <c r="B6668" s="161"/>
      <c r="C6668" s="161"/>
    </row>
    <row r="6669" spans="1:3" x14ac:dyDescent="0.25">
      <c r="A6669" s="157"/>
      <c r="B6669" s="161"/>
      <c r="C6669" s="161"/>
    </row>
    <row r="6670" spans="1:3" x14ac:dyDescent="0.25">
      <c r="A6670" s="157"/>
      <c r="B6670" s="161"/>
      <c r="C6670" s="161"/>
    </row>
    <row r="6671" spans="1:3" x14ac:dyDescent="0.25">
      <c r="A6671" s="157"/>
      <c r="B6671" s="161"/>
      <c r="C6671" s="161"/>
    </row>
    <row r="6672" spans="1:3" x14ac:dyDescent="0.25">
      <c r="A6672" s="157"/>
      <c r="B6672" s="161"/>
      <c r="C6672" s="161"/>
    </row>
    <row r="6673" spans="1:3" x14ac:dyDescent="0.25">
      <c r="A6673" s="157"/>
      <c r="B6673" s="161"/>
      <c r="C6673" s="161"/>
    </row>
    <row r="6674" spans="1:3" x14ac:dyDescent="0.25">
      <c r="A6674" s="157"/>
      <c r="B6674" s="161"/>
      <c r="C6674" s="161"/>
    </row>
    <row r="6675" spans="1:3" x14ac:dyDescent="0.25">
      <c r="A6675" s="157"/>
      <c r="B6675" s="161"/>
      <c r="C6675" s="161"/>
    </row>
    <row r="6676" spans="1:3" x14ac:dyDescent="0.25">
      <c r="A6676" s="157"/>
      <c r="B6676" s="161"/>
      <c r="C6676" s="161"/>
    </row>
    <row r="6677" spans="1:3" x14ac:dyDescent="0.25">
      <c r="A6677" s="157"/>
      <c r="B6677" s="161"/>
      <c r="C6677" s="161"/>
    </row>
    <row r="6678" spans="1:3" x14ac:dyDescent="0.25">
      <c r="A6678" s="157"/>
      <c r="B6678" s="161"/>
      <c r="C6678" s="161"/>
    </row>
    <row r="6679" spans="1:3" x14ac:dyDescent="0.25">
      <c r="A6679" s="157"/>
      <c r="B6679" s="161"/>
      <c r="C6679" s="161"/>
    </row>
    <row r="6680" spans="1:3" x14ac:dyDescent="0.25">
      <c r="A6680" s="157"/>
      <c r="B6680" s="161"/>
      <c r="C6680" s="161"/>
    </row>
    <row r="6681" spans="1:3" x14ac:dyDescent="0.25">
      <c r="A6681" s="157"/>
      <c r="B6681" s="161"/>
      <c r="C6681" s="161"/>
    </row>
    <row r="6682" spans="1:3" x14ac:dyDescent="0.25">
      <c r="A6682" s="157"/>
      <c r="B6682" s="161"/>
      <c r="C6682" s="161"/>
    </row>
    <row r="6683" spans="1:3" x14ac:dyDescent="0.25">
      <c r="A6683" s="157"/>
      <c r="B6683" s="161"/>
      <c r="C6683" s="161"/>
    </row>
    <row r="6684" spans="1:3" x14ac:dyDescent="0.25">
      <c r="A6684" s="157"/>
      <c r="B6684" s="161"/>
      <c r="C6684" s="161"/>
    </row>
    <row r="6685" spans="1:3" x14ac:dyDescent="0.25">
      <c r="A6685" s="157"/>
      <c r="B6685" s="161"/>
      <c r="C6685" s="161"/>
    </row>
    <row r="6686" spans="1:3" x14ac:dyDescent="0.25">
      <c r="A6686" s="157"/>
      <c r="B6686" s="161"/>
      <c r="C6686" s="161"/>
    </row>
    <row r="6687" spans="1:3" x14ac:dyDescent="0.25">
      <c r="A6687" s="157"/>
      <c r="B6687" s="161"/>
      <c r="C6687" s="161"/>
    </row>
    <row r="6688" spans="1:3" x14ac:dyDescent="0.25">
      <c r="A6688" s="157"/>
      <c r="B6688" s="161"/>
      <c r="C6688" s="161"/>
    </row>
    <row r="6689" spans="1:3" x14ac:dyDescent="0.25">
      <c r="A6689" s="157"/>
      <c r="B6689" s="161"/>
      <c r="C6689" s="161"/>
    </row>
    <row r="6690" spans="1:3" x14ac:dyDescent="0.25">
      <c r="A6690" s="157"/>
      <c r="B6690" s="161"/>
      <c r="C6690" s="161"/>
    </row>
    <row r="6691" spans="1:3" x14ac:dyDescent="0.25">
      <c r="A6691" s="157"/>
      <c r="B6691" s="161"/>
      <c r="C6691" s="161"/>
    </row>
    <row r="6692" spans="1:3" x14ac:dyDescent="0.25">
      <c r="A6692" s="157"/>
      <c r="B6692" s="161"/>
      <c r="C6692" s="161"/>
    </row>
    <row r="6693" spans="1:3" x14ac:dyDescent="0.25">
      <c r="A6693" s="157"/>
      <c r="B6693" s="161"/>
      <c r="C6693" s="161"/>
    </row>
    <row r="6694" spans="1:3" x14ac:dyDescent="0.25">
      <c r="A6694" s="157"/>
      <c r="B6694" s="161"/>
      <c r="C6694" s="161"/>
    </row>
    <row r="6695" spans="1:3" x14ac:dyDescent="0.25">
      <c r="A6695" s="157"/>
      <c r="B6695" s="161"/>
      <c r="C6695" s="161"/>
    </row>
    <row r="6696" spans="1:3" x14ac:dyDescent="0.25">
      <c r="A6696" s="157"/>
      <c r="B6696" s="161"/>
      <c r="C6696" s="161"/>
    </row>
    <row r="6697" spans="1:3" x14ac:dyDescent="0.25">
      <c r="A6697" s="157"/>
      <c r="B6697" s="161"/>
      <c r="C6697" s="161"/>
    </row>
    <row r="6698" spans="1:3" x14ac:dyDescent="0.25">
      <c r="A6698" s="157"/>
      <c r="B6698" s="161"/>
      <c r="C6698" s="161"/>
    </row>
    <row r="6699" spans="1:3" x14ac:dyDescent="0.25">
      <c r="A6699" s="157"/>
      <c r="B6699" s="161"/>
      <c r="C6699" s="161"/>
    </row>
    <row r="6700" spans="1:3" x14ac:dyDescent="0.25">
      <c r="A6700" s="157"/>
      <c r="B6700" s="161"/>
      <c r="C6700" s="161"/>
    </row>
    <row r="6701" spans="1:3" x14ac:dyDescent="0.25">
      <c r="A6701" s="157"/>
      <c r="B6701" s="161"/>
      <c r="C6701" s="161"/>
    </row>
    <row r="6702" spans="1:3" x14ac:dyDescent="0.25">
      <c r="A6702" s="157"/>
      <c r="B6702" s="161"/>
      <c r="C6702" s="161"/>
    </row>
    <row r="6703" spans="1:3" x14ac:dyDescent="0.25">
      <c r="A6703" s="157"/>
      <c r="B6703" s="161"/>
      <c r="C6703" s="161"/>
    </row>
    <row r="6704" spans="1:3" x14ac:dyDescent="0.25">
      <c r="A6704" s="157"/>
      <c r="B6704" s="161"/>
      <c r="C6704" s="161"/>
    </row>
    <row r="6705" spans="1:3" x14ac:dyDescent="0.25">
      <c r="A6705" s="157"/>
      <c r="B6705" s="161"/>
      <c r="C6705" s="161"/>
    </row>
    <row r="6706" spans="1:3" x14ac:dyDescent="0.25">
      <c r="A6706" s="157"/>
      <c r="B6706" s="161"/>
      <c r="C6706" s="161"/>
    </row>
    <row r="6707" spans="1:3" x14ac:dyDescent="0.25">
      <c r="A6707" s="157"/>
      <c r="B6707" s="161"/>
      <c r="C6707" s="161"/>
    </row>
    <row r="6708" spans="1:3" x14ac:dyDescent="0.25">
      <c r="A6708" s="157"/>
      <c r="B6708" s="161"/>
      <c r="C6708" s="161"/>
    </row>
    <row r="6709" spans="1:3" x14ac:dyDescent="0.25">
      <c r="A6709" s="157"/>
      <c r="B6709" s="161"/>
      <c r="C6709" s="161"/>
    </row>
    <row r="6710" spans="1:3" x14ac:dyDescent="0.25">
      <c r="A6710" s="157"/>
      <c r="B6710" s="161"/>
      <c r="C6710" s="161"/>
    </row>
    <row r="6711" spans="1:3" x14ac:dyDescent="0.25">
      <c r="A6711" s="157"/>
      <c r="B6711" s="161"/>
      <c r="C6711" s="161"/>
    </row>
    <row r="6712" spans="1:3" x14ac:dyDescent="0.25">
      <c r="A6712" s="157"/>
      <c r="B6712" s="161"/>
      <c r="C6712" s="161"/>
    </row>
    <row r="6713" spans="1:3" x14ac:dyDescent="0.25">
      <c r="A6713" s="157"/>
      <c r="B6713" s="161"/>
      <c r="C6713" s="161"/>
    </row>
    <row r="6714" spans="1:3" x14ac:dyDescent="0.25">
      <c r="A6714" s="157"/>
      <c r="B6714" s="161"/>
      <c r="C6714" s="161"/>
    </row>
    <row r="6715" spans="1:3" x14ac:dyDescent="0.25">
      <c r="A6715" s="157"/>
      <c r="B6715" s="161"/>
      <c r="C6715" s="161"/>
    </row>
    <row r="6716" spans="1:3" x14ac:dyDescent="0.25">
      <c r="A6716" s="157"/>
      <c r="B6716" s="161"/>
      <c r="C6716" s="161"/>
    </row>
    <row r="6717" spans="1:3" x14ac:dyDescent="0.25">
      <c r="A6717" s="157"/>
      <c r="B6717" s="161"/>
      <c r="C6717" s="161"/>
    </row>
    <row r="6718" spans="1:3" x14ac:dyDescent="0.25">
      <c r="A6718" s="157"/>
      <c r="B6718" s="161"/>
      <c r="C6718" s="161"/>
    </row>
    <row r="6719" spans="1:3" x14ac:dyDescent="0.25">
      <c r="A6719" s="157"/>
      <c r="B6719" s="161"/>
      <c r="C6719" s="161"/>
    </row>
    <row r="6720" spans="1:3" x14ac:dyDescent="0.25">
      <c r="A6720" s="157"/>
      <c r="B6720" s="161"/>
      <c r="C6720" s="161"/>
    </row>
    <row r="6721" spans="1:3" x14ac:dyDescent="0.25">
      <c r="A6721" s="157"/>
      <c r="B6721" s="161"/>
      <c r="C6721" s="161"/>
    </row>
    <row r="6722" spans="1:3" x14ac:dyDescent="0.25">
      <c r="A6722" s="157"/>
      <c r="B6722" s="161"/>
      <c r="C6722" s="161"/>
    </row>
    <row r="6723" spans="1:3" x14ac:dyDescent="0.25">
      <c r="A6723" s="157"/>
      <c r="B6723" s="161"/>
      <c r="C6723" s="161"/>
    </row>
    <row r="6724" spans="1:3" x14ac:dyDescent="0.25">
      <c r="A6724" s="157"/>
      <c r="B6724" s="161"/>
      <c r="C6724" s="161"/>
    </row>
    <row r="6725" spans="1:3" x14ac:dyDescent="0.25">
      <c r="A6725" s="157"/>
      <c r="B6725" s="161"/>
      <c r="C6725" s="161"/>
    </row>
    <row r="6726" spans="1:3" x14ac:dyDescent="0.25">
      <c r="A6726" s="157"/>
      <c r="B6726" s="161"/>
      <c r="C6726" s="161"/>
    </row>
    <row r="6727" spans="1:3" x14ac:dyDescent="0.25">
      <c r="A6727" s="157"/>
      <c r="B6727" s="161"/>
      <c r="C6727" s="161"/>
    </row>
    <row r="6728" spans="1:3" x14ac:dyDescent="0.25">
      <c r="A6728" s="157"/>
      <c r="B6728" s="161"/>
      <c r="C6728" s="161"/>
    </row>
    <row r="6729" spans="1:3" x14ac:dyDescent="0.25">
      <c r="A6729" s="157"/>
      <c r="B6729" s="161"/>
      <c r="C6729" s="161"/>
    </row>
    <row r="6730" spans="1:3" x14ac:dyDescent="0.25">
      <c r="A6730" s="157"/>
      <c r="B6730" s="161"/>
      <c r="C6730" s="161"/>
    </row>
    <row r="6731" spans="1:3" x14ac:dyDescent="0.25">
      <c r="A6731" s="157"/>
      <c r="B6731" s="161"/>
      <c r="C6731" s="161"/>
    </row>
    <row r="6732" spans="1:3" x14ac:dyDescent="0.25">
      <c r="A6732" s="157"/>
      <c r="B6732" s="161"/>
      <c r="C6732" s="161"/>
    </row>
    <row r="6733" spans="1:3" x14ac:dyDescent="0.25">
      <c r="A6733" s="157"/>
      <c r="B6733" s="161"/>
      <c r="C6733" s="161"/>
    </row>
    <row r="6734" spans="1:3" x14ac:dyDescent="0.25">
      <c r="A6734" s="157"/>
      <c r="B6734" s="161"/>
      <c r="C6734" s="161"/>
    </row>
    <row r="6735" spans="1:3" x14ac:dyDescent="0.25">
      <c r="A6735" s="157"/>
      <c r="B6735" s="161"/>
      <c r="C6735" s="161"/>
    </row>
    <row r="6736" spans="1:3" x14ac:dyDescent="0.25">
      <c r="A6736" s="157"/>
      <c r="B6736" s="161"/>
      <c r="C6736" s="161"/>
    </row>
    <row r="6737" spans="1:3" x14ac:dyDescent="0.25">
      <c r="A6737" s="157"/>
      <c r="B6737" s="161"/>
      <c r="C6737" s="161"/>
    </row>
    <row r="6738" spans="1:3" x14ac:dyDescent="0.25">
      <c r="A6738" s="157"/>
      <c r="B6738" s="161"/>
      <c r="C6738" s="161"/>
    </row>
    <row r="6739" spans="1:3" x14ac:dyDescent="0.25">
      <c r="A6739" s="157"/>
      <c r="B6739" s="161"/>
      <c r="C6739" s="161"/>
    </row>
    <row r="6740" spans="1:3" x14ac:dyDescent="0.25">
      <c r="A6740" s="157"/>
      <c r="B6740" s="161"/>
      <c r="C6740" s="161"/>
    </row>
    <row r="6741" spans="1:3" x14ac:dyDescent="0.25">
      <c r="A6741" s="157"/>
      <c r="B6741" s="161"/>
      <c r="C6741" s="161"/>
    </row>
    <row r="6742" spans="1:3" x14ac:dyDescent="0.25">
      <c r="A6742" s="157"/>
      <c r="B6742" s="161"/>
      <c r="C6742" s="161"/>
    </row>
    <row r="6743" spans="1:3" x14ac:dyDescent="0.25">
      <c r="A6743" s="157"/>
      <c r="B6743" s="161"/>
      <c r="C6743" s="161"/>
    </row>
    <row r="6744" spans="1:3" x14ac:dyDescent="0.25">
      <c r="A6744" s="157"/>
      <c r="B6744" s="161"/>
      <c r="C6744" s="161"/>
    </row>
    <row r="6745" spans="1:3" x14ac:dyDescent="0.25">
      <c r="A6745" s="157"/>
      <c r="B6745" s="161"/>
      <c r="C6745" s="161"/>
    </row>
    <row r="6746" spans="1:3" x14ac:dyDescent="0.25">
      <c r="A6746" s="157"/>
      <c r="B6746" s="161"/>
      <c r="C6746" s="161"/>
    </row>
    <row r="6747" spans="1:3" x14ac:dyDescent="0.25">
      <c r="A6747" s="157"/>
      <c r="B6747" s="161"/>
      <c r="C6747" s="161"/>
    </row>
    <row r="6748" spans="1:3" x14ac:dyDescent="0.25">
      <c r="A6748" s="157"/>
      <c r="B6748" s="161"/>
      <c r="C6748" s="161"/>
    </row>
    <row r="6749" spans="1:3" x14ac:dyDescent="0.25">
      <c r="A6749" s="157"/>
      <c r="B6749" s="161"/>
      <c r="C6749" s="161"/>
    </row>
    <row r="6750" spans="1:3" x14ac:dyDescent="0.25">
      <c r="A6750" s="157"/>
      <c r="B6750" s="161"/>
      <c r="C6750" s="161"/>
    </row>
    <row r="6751" spans="1:3" x14ac:dyDescent="0.25">
      <c r="A6751" s="157"/>
      <c r="B6751" s="161"/>
      <c r="C6751" s="161"/>
    </row>
    <row r="6752" spans="1:3" x14ac:dyDescent="0.25">
      <c r="A6752" s="157"/>
      <c r="B6752" s="161"/>
      <c r="C6752" s="161"/>
    </row>
    <row r="6753" spans="1:3" x14ac:dyDescent="0.25">
      <c r="A6753" s="157"/>
      <c r="B6753" s="161"/>
      <c r="C6753" s="161"/>
    </row>
    <row r="6754" spans="1:3" x14ac:dyDescent="0.25">
      <c r="A6754" s="157"/>
      <c r="B6754" s="161"/>
      <c r="C6754" s="161"/>
    </row>
    <row r="6755" spans="1:3" x14ac:dyDescent="0.25">
      <c r="A6755" s="157"/>
      <c r="B6755" s="161"/>
      <c r="C6755" s="161"/>
    </row>
    <row r="6756" spans="1:3" x14ac:dyDescent="0.25">
      <c r="A6756" s="157"/>
      <c r="B6756" s="161"/>
      <c r="C6756" s="161"/>
    </row>
    <row r="6757" spans="1:3" x14ac:dyDescent="0.25">
      <c r="A6757" s="157"/>
      <c r="B6757" s="161"/>
      <c r="C6757" s="161"/>
    </row>
    <row r="6758" spans="1:3" x14ac:dyDescent="0.25">
      <c r="A6758" s="157"/>
      <c r="B6758" s="161"/>
      <c r="C6758" s="161"/>
    </row>
    <row r="6759" spans="1:3" x14ac:dyDescent="0.25">
      <c r="A6759" s="157"/>
      <c r="B6759" s="161"/>
      <c r="C6759" s="161"/>
    </row>
    <row r="6760" spans="1:3" x14ac:dyDescent="0.25">
      <c r="A6760" s="157"/>
      <c r="B6760" s="161"/>
      <c r="C6760" s="161"/>
    </row>
    <row r="6761" spans="1:3" x14ac:dyDescent="0.25">
      <c r="A6761" s="157"/>
      <c r="B6761" s="161"/>
      <c r="C6761" s="161"/>
    </row>
    <row r="6762" spans="1:3" x14ac:dyDescent="0.25">
      <c r="A6762" s="157"/>
      <c r="B6762" s="161"/>
      <c r="C6762" s="161"/>
    </row>
    <row r="6763" spans="1:3" x14ac:dyDescent="0.25">
      <c r="A6763" s="157"/>
      <c r="B6763" s="161"/>
      <c r="C6763" s="161"/>
    </row>
    <row r="6764" spans="1:3" x14ac:dyDescent="0.25">
      <c r="A6764" s="157"/>
      <c r="B6764" s="161"/>
      <c r="C6764" s="161"/>
    </row>
    <row r="6765" spans="1:3" x14ac:dyDescent="0.25">
      <c r="A6765" s="157"/>
      <c r="B6765" s="161"/>
      <c r="C6765" s="161"/>
    </row>
    <row r="6766" spans="1:3" x14ac:dyDescent="0.25">
      <c r="A6766" s="157"/>
      <c r="B6766" s="161"/>
      <c r="C6766" s="161"/>
    </row>
    <row r="6767" spans="1:3" x14ac:dyDescent="0.25">
      <c r="A6767" s="157"/>
      <c r="B6767" s="161"/>
      <c r="C6767" s="161"/>
    </row>
    <row r="6768" spans="1:3" x14ac:dyDescent="0.25">
      <c r="A6768" s="157"/>
      <c r="B6768" s="161"/>
      <c r="C6768" s="161"/>
    </row>
    <row r="6769" spans="1:3" x14ac:dyDescent="0.25">
      <c r="A6769" s="157"/>
      <c r="B6769" s="161"/>
      <c r="C6769" s="161"/>
    </row>
    <row r="6770" spans="1:3" x14ac:dyDescent="0.25">
      <c r="A6770" s="157"/>
      <c r="B6770" s="161"/>
      <c r="C6770" s="161"/>
    </row>
    <row r="6771" spans="1:3" x14ac:dyDescent="0.25">
      <c r="A6771" s="157"/>
      <c r="B6771" s="161"/>
      <c r="C6771" s="161"/>
    </row>
    <row r="6772" spans="1:3" x14ac:dyDescent="0.25">
      <c r="A6772" s="157"/>
      <c r="B6772" s="161"/>
      <c r="C6772" s="161"/>
    </row>
    <row r="6773" spans="1:3" x14ac:dyDescent="0.25">
      <c r="A6773" s="157"/>
      <c r="B6773" s="161"/>
      <c r="C6773" s="161"/>
    </row>
    <row r="6774" spans="1:3" x14ac:dyDescent="0.25">
      <c r="A6774" s="157"/>
      <c r="B6774" s="161"/>
      <c r="C6774" s="161"/>
    </row>
    <row r="6775" spans="1:3" x14ac:dyDescent="0.25">
      <c r="A6775" s="157"/>
      <c r="B6775" s="161"/>
      <c r="C6775" s="161"/>
    </row>
    <row r="6776" spans="1:3" x14ac:dyDescent="0.25">
      <c r="A6776" s="157"/>
      <c r="B6776" s="161"/>
      <c r="C6776" s="161"/>
    </row>
    <row r="6777" spans="1:3" x14ac:dyDescent="0.25">
      <c r="A6777" s="157"/>
      <c r="B6777" s="161"/>
      <c r="C6777" s="161"/>
    </row>
    <row r="6778" spans="1:3" x14ac:dyDescent="0.25">
      <c r="A6778" s="157"/>
      <c r="B6778" s="161"/>
      <c r="C6778" s="161"/>
    </row>
    <row r="6779" spans="1:3" x14ac:dyDescent="0.25">
      <c r="A6779" s="157"/>
      <c r="B6779" s="161"/>
      <c r="C6779" s="161"/>
    </row>
    <row r="6780" spans="1:3" x14ac:dyDescent="0.25">
      <c r="A6780" s="157"/>
      <c r="B6780" s="161"/>
      <c r="C6780" s="161"/>
    </row>
    <row r="6781" spans="1:3" x14ac:dyDescent="0.25">
      <c r="A6781" s="157"/>
      <c r="B6781" s="161"/>
      <c r="C6781" s="161"/>
    </row>
    <row r="6782" spans="1:3" x14ac:dyDescent="0.25">
      <c r="A6782" s="157"/>
      <c r="B6782" s="161"/>
      <c r="C6782" s="161"/>
    </row>
    <row r="6783" spans="1:3" x14ac:dyDescent="0.25">
      <c r="A6783" s="157"/>
      <c r="B6783" s="161"/>
      <c r="C6783" s="161"/>
    </row>
  </sheetData>
  <hyperlinks>
    <hyperlink ref="N1" location="Contents!A1" display="Return to contents" xr:uid="{A4D31240-A739-4B4C-AB62-05467616B9BB}"/>
  </hyperlinks>
  <pageMargins left="0.7" right="0.7" top="0.75" bottom="0.75" header="0.3" footer="0.3"/>
  <pageSetup paperSize="9" scale="89" orientation="landscape" verticalDpi="1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0">
    <pageSetUpPr fitToPage="1"/>
  </sheetPr>
  <dimension ref="A1:W19"/>
  <sheetViews>
    <sheetView showGridLines="0" zoomScaleNormal="100" workbookViewId="0"/>
  </sheetViews>
  <sheetFormatPr defaultRowHeight="13.2" x14ac:dyDescent="0.25"/>
  <cols>
    <col min="2" max="12" width="9.44140625" customWidth="1"/>
  </cols>
  <sheetData>
    <row r="1" spans="1:23" ht="15.6" x14ac:dyDescent="0.3">
      <c r="A1" s="147" t="s">
        <v>506</v>
      </c>
      <c r="B1" s="40"/>
      <c r="C1" s="40"/>
      <c r="D1" s="40"/>
      <c r="E1" s="40"/>
      <c r="F1" s="40"/>
      <c r="G1" s="40"/>
      <c r="H1" s="40"/>
      <c r="I1" s="40"/>
      <c r="J1" s="40"/>
      <c r="K1" s="40"/>
      <c r="L1" s="40"/>
      <c r="M1" s="40"/>
      <c r="N1" s="40"/>
      <c r="O1" s="31" t="s">
        <v>81</v>
      </c>
      <c r="P1" s="40"/>
      <c r="R1" s="40"/>
    </row>
    <row r="2" spans="1:23" x14ac:dyDescent="0.25">
      <c r="A2" s="70"/>
      <c r="B2" s="70"/>
      <c r="C2" s="70"/>
      <c r="D2" s="70"/>
      <c r="E2" s="70"/>
      <c r="F2" s="70"/>
      <c r="G2" s="70"/>
      <c r="H2" s="70"/>
      <c r="I2" s="70"/>
      <c r="J2" s="70"/>
      <c r="K2" s="70"/>
      <c r="N2" s="9" t="s">
        <v>50</v>
      </c>
      <c r="O2" s="68"/>
      <c r="P2" s="40"/>
      <c r="R2" s="9"/>
    </row>
    <row r="3" spans="1:23" x14ac:dyDescent="0.25">
      <c r="A3" s="186"/>
      <c r="B3" s="185" t="s">
        <v>75</v>
      </c>
      <c r="C3" s="185" t="s">
        <v>35</v>
      </c>
      <c r="D3" s="185" t="s">
        <v>36</v>
      </c>
      <c r="E3" s="185" t="s">
        <v>37</v>
      </c>
      <c r="F3" s="185" t="s">
        <v>28</v>
      </c>
      <c r="G3" s="185" t="s">
        <v>29</v>
      </c>
      <c r="H3" s="185" t="s">
        <v>30</v>
      </c>
      <c r="I3" s="185" t="s">
        <v>31</v>
      </c>
      <c r="J3" s="185" t="s">
        <v>65</v>
      </c>
      <c r="K3" s="185" t="s">
        <v>68</v>
      </c>
      <c r="L3" s="185" t="s">
        <v>70</v>
      </c>
      <c r="M3" s="185" t="s">
        <v>82</v>
      </c>
      <c r="N3" s="185" t="s">
        <v>116</v>
      </c>
      <c r="O3" s="353"/>
      <c r="P3" s="353"/>
      <c r="Q3" s="353"/>
      <c r="R3" s="353"/>
      <c r="S3" s="353"/>
      <c r="T3" s="353"/>
      <c r="U3" s="353"/>
      <c r="V3" s="353"/>
      <c r="W3" s="353"/>
    </row>
    <row r="4" spans="1:23" x14ac:dyDescent="0.25">
      <c r="A4" s="277" t="s">
        <v>47</v>
      </c>
      <c r="B4" s="7">
        <v>89.6</v>
      </c>
      <c r="C4" s="7">
        <v>91.1</v>
      </c>
      <c r="D4" s="7">
        <v>91.9</v>
      </c>
      <c r="E4" s="7">
        <v>92.4</v>
      </c>
      <c r="F4" s="7">
        <v>93.1</v>
      </c>
      <c r="G4" s="7">
        <v>93.5</v>
      </c>
      <c r="H4" s="7">
        <v>93.8</v>
      </c>
      <c r="I4" s="7">
        <v>94.2</v>
      </c>
      <c r="J4" s="7">
        <v>99.3</v>
      </c>
      <c r="K4" s="7">
        <v>100.1</v>
      </c>
      <c r="L4" s="7">
        <v>100.2</v>
      </c>
      <c r="M4" s="7">
        <v>104.2</v>
      </c>
      <c r="N4" s="7">
        <v>104.6</v>
      </c>
      <c r="O4" s="368"/>
      <c r="P4" s="368"/>
      <c r="Q4" s="368"/>
      <c r="R4" s="368"/>
      <c r="S4" s="369"/>
      <c r="T4" s="368"/>
      <c r="U4" s="368"/>
      <c r="V4" s="368"/>
      <c r="W4" s="368"/>
    </row>
    <row r="5" spans="1:23" x14ac:dyDescent="0.25">
      <c r="A5" s="117" t="s">
        <v>45</v>
      </c>
      <c r="B5" s="12">
        <v>62.1</v>
      </c>
      <c r="C5" s="12">
        <v>64.599999999999994</v>
      </c>
      <c r="D5" s="12">
        <v>64.599999999999994</v>
      </c>
      <c r="E5" s="12">
        <v>65.099999999999994</v>
      </c>
      <c r="F5" s="12">
        <v>65.900000000000006</v>
      </c>
      <c r="G5" s="12">
        <v>66.400000000000006</v>
      </c>
      <c r="H5" s="12">
        <v>66.400000000000006</v>
      </c>
      <c r="I5" s="12">
        <v>66.400000000000006</v>
      </c>
      <c r="J5" s="12">
        <v>66.400000000000006</v>
      </c>
      <c r="K5" s="12">
        <v>67.3</v>
      </c>
      <c r="L5" s="12">
        <v>67.599999999999994</v>
      </c>
      <c r="M5" s="12">
        <v>85.9</v>
      </c>
      <c r="N5" s="12">
        <v>85.9</v>
      </c>
      <c r="O5" s="368"/>
      <c r="P5" s="368"/>
      <c r="Q5" s="368"/>
      <c r="R5" s="368"/>
      <c r="S5" s="369"/>
      <c r="T5" s="368"/>
      <c r="U5" s="368"/>
      <c r="V5" s="368"/>
      <c r="W5" s="368"/>
    </row>
    <row r="6" spans="1:23" x14ac:dyDescent="0.25">
      <c r="A6" s="118" t="s">
        <v>46</v>
      </c>
      <c r="B6" s="21">
        <v>71.3</v>
      </c>
      <c r="C6" s="21">
        <v>71.3</v>
      </c>
      <c r="D6" s="21">
        <v>72.8</v>
      </c>
      <c r="E6" s="21">
        <v>72.8</v>
      </c>
      <c r="F6" s="21">
        <v>72.8</v>
      </c>
      <c r="G6" s="21">
        <v>108.8</v>
      </c>
      <c r="H6" s="21">
        <v>108.8</v>
      </c>
      <c r="I6" s="21">
        <v>108.8</v>
      </c>
      <c r="J6" s="21">
        <v>114.6</v>
      </c>
      <c r="K6" s="21">
        <v>114.6</v>
      </c>
      <c r="L6" s="21">
        <v>114.6</v>
      </c>
      <c r="M6" s="21">
        <v>114.6</v>
      </c>
      <c r="N6" s="21">
        <v>114.6</v>
      </c>
      <c r="O6" s="368"/>
      <c r="P6" s="368"/>
      <c r="Q6" s="368"/>
      <c r="R6" s="368"/>
      <c r="S6" s="369"/>
      <c r="T6" s="368"/>
      <c r="U6" s="368"/>
      <c r="V6" s="368"/>
      <c r="W6" s="368"/>
    </row>
    <row r="7" spans="1:23" x14ac:dyDescent="0.25">
      <c r="A7" s="114" t="s">
        <v>48</v>
      </c>
      <c r="B7" s="23">
        <v>76.099999999999994</v>
      </c>
      <c r="C7" s="23">
        <v>76.099999999999994</v>
      </c>
      <c r="D7" s="23">
        <v>76.2</v>
      </c>
      <c r="E7" s="23">
        <v>76.2</v>
      </c>
      <c r="F7" s="23">
        <v>76.2</v>
      </c>
      <c r="G7" s="23">
        <v>77.400000000000006</v>
      </c>
      <c r="H7" s="23">
        <v>77.5</v>
      </c>
      <c r="I7" s="23">
        <v>77.5</v>
      </c>
      <c r="J7" s="23">
        <v>77.7</v>
      </c>
      <c r="K7" s="23">
        <v>77.7</v>
      </c>
      <c r="L7" s="23">
        <v>77.7</v>
      </c>
      <c r="M7" s="23">
        <v>77.7</v>
      </c>
      <c r="N7" s="23">
        <v>77.7</v>
      </c>
      <c r="O7" s="368"/>
      <c r="P7" s="368"/>
      <c r="Q7" s="368"/>
      <c r="R7" s="368"/>
      <c r="S7" s="369"/>
      <c r="T7" s="368"/>
      <c r="U7" s="368"/>
      <c r="V7" s="368"/>
      <c r="W7" s="368"/>
    </row>
    <row r="8" spans="1:23" x14ac:dyDescent="0.25">
      <c r="A8" s="70"/>
      <c r="B8" s="70"/>
      <c r="C8" s="70"/>
      <c r="D8" s="70"/>
      <c r="E8" s="70"/>
      <c r="F8" s="70"/>
      <c r="G8" s="70"/>
      <c r="H8" s="70"/>
      <c r="I8" s="70"/>
      <c r="J8" s="70"/>
      <c r="K8" s="70"/>
      <c r="L8" s="68"/>
      <c r="M8" s="520"/>
      <c r="N8" s="8"/>
      <c r="Q8" s="159"/>
      <c r="V8" s="159"/>
    </row>
    <row r="9" spans="1:23" x14ac:dyDescent="0.25">
      <c r="A9" s="186"/>
      <c r="B9" s="185" t="s">
        <v>120</v>
      </c>
      <c r="C9" s="185" t="s">
        <v>133</v>
      </c>
      <c r="D9" s="185" t="s">
        <v>176</v>
      </c>
      <c r="E9" s="185" t="s">
        <v>193</v>
      </c>
      <c r="F9" s="185" t="s">
        <v>206</v>
      </c>
      <c r="G9" s="185" t="s">
        <v>217</v>
      </c>
      <c r="H9" s="185" t="s">
        <v>223</v>
      </c>
      <c r="I9" s="185" t="s">
        <v>251</v>
      </c>
      <c r="J9" s="185" t="s">
        <v>291</v>
      </c>
      <c r="K9" s="185" t="s">
        <v>416</v>
      </c>
      <c r="L9" s="185" t="s">
        <v>432</v>
      </c>
      <c r="M9" s="185" t="s">
        <v>442</v>
      </c>
      <c r="N9" s="185" t="s">
        <v>465</v>
      </c>
      <c r="O9" s="353"/>
      <c r="P9" s="353"/>
      <c r="Q9" s="353"/>
      <c r="R9" s="353"/>
      <c r="S9" s="353"/>
      <c r="T9" s="353"/>
      <c r="U9" s="353"/>
      <c r="V9" s="353"/>
      <c r="W9" s="353"/>
    </row>
    <row r="10" spans="1:23" x14ac:dyDescent="0.25">
      <c r="A10" s="277" t="s">
        <v>47</v>
      </c>
      <c r="B10" s="7">
        <v>110.3</v>
      </c>
      <c r="C10" s="666">
        <v>110.4</v>
      </c>
      <c r="D10" s="666">
        <v>110.5</v>
      </c>
      <c r="E10" s="395">
        <v>110.7</v>
      </c>
      <c r="F10" s="7">
        <v>111.2</v>
      </c>
      <c r="G10" s="7">
        <v>111.2</v>
      </c>
      <c r="H10" s="7">
        <v>111.2</v>
      </c>
      <c r="I10" s="7">
        <v>111.2</v>
      </c>
      <c r="J10" s="7">
        <v>111.2</v>
      </c>
      <c r="K10" s="7">
        <v>111.2</v>
      </c>
      <c r="L10" s="7">
        <v>111.2</v>
      </c>
      <c r="M10" s="7">
        <v>111.2</v>
      </c>
      <c r="N10" s="7">
        <v>111.2</v>
      </c>
      <c r="O10" s="368"/>
      <c r="P10" s="368"/>
      <c r="Q10" s="368"/>
      <c r="R10" s="368"/>
      <c r="S10" s="369"/>
      <c r="T10" s="368"/>
      <c r="U10" s="368"/>
      <c r="V10" s="368"/>
      <c r="W10" s="368"/>
    </row>
    <row r="11" spans="1:23" x14ac:dyDescent="0.25">
      <c r="A11" s="117" t="s">
        <v>45</v>
      </c>
      <c r="B11" s="12">
        <v>85.9</v>
      </c>
      <c r="C11" s="12">
        <v>85.9</v>
      </c>
      <c r="D11" s="12">
        <v>85.9</v>
      </c>
      <c r="E11" s="396">
        <v>85.9</v>
      </c>
      <c r="F11" s="12">
        <v>246.3</v>
      </c>
      <c r="G11" s="12">
        <v>246.3</v>
      </c>
      <c r="H11" s="12">
        <v>246.3</v>
      </c>
      <c r="I11" s="12">
        <v>246.3</v>
      </c>
      <c r="J11" s="12">
        <v>246.3</v>
      </c>
      <c r="K11" s="12">
        <v>246.3</v>
      </c>
      <c r="L11" s="12">
        <v>246.3</v>
      </c>
      <c r="M11" s="12">
        <v>246.3</v>
      </c>
      <c r="N11" s="12">
        <v>246.3</v>
      </c>
      <c r="O11" s="368"/>
      <c r="P11" s="368"/>
      <c r="Q11" s="368"/>
      <c r="R11" s="368"/>
      <c r="S11" s="369"/>
      <c r="T11" s="368"/>
      <c r="U11" s="368"/>
      <c r="V11" s="368"/>
      <c r="W11" s="368"/>
    </row>
    <row r="12" spans="1:23" x14ac:dyDescent="0.25">
      <c r="A12" s="118" t="s">
        <v>46</v>
      </c>
      <c r="B12" s="21">
        <v>114.6</v>
      </c>
      <c r="C12" s="21">
        <v>114.6</v>
      </c>
      <c r="D12" s="21">
        <v>114.6</v>
      </c>
      <c r="E12" s="397">
        <v>114.6</v>
      </c>
      <c r="F12" s="21">
        <v>114.6</v>
      </c>
      <c r="G12" s="21">
        <v>114.6</v>
      </c>
      <c r="H12" s="21">
        <v>114.6</v>
      </c>
      <c r="I12" s="21">
        <v>114.6</v>
      </c>
      <c r="J12" s="21">
        <v>114.6</v>
      </c>
      <c r="K12" s="21">
        <v>114.6</v>
      </c>
      <c r="L12" s="21">
        <v>114.6</v>
      </c>
      <c r="M12" s="21">
        <v>114.6</v>
      </c>
      <c r="N12" s="21">
        <v>114.6</v>
      </c>
      <c r="O12" s="368"/>
      <c r="P12" s="368"/>
      <c r="Q12" s="368"/>
      <c r="R12" s="368"/>
      <c r="S12" s="369"/>
      <c r="T12" s="368"/>
      <c r="U12" s="368"/>
      <c r="V12" s="368"/>
      <c r="W12" s="368"/>
    </row>
    <row r="13" spans="1:23" x14ac:dyDescent="0.25">
      <c r="A13" s="117" t="s">
        <v>48</v>
      </c>
      <c r="B13" s="12">
        <v>77.7</v>
      </c>
      <c r="C13" s="12">
        <v>77.7</v>
      </c>
      <c r="D13" s="12">
        <v>77.7</v>
      </c>
      <c r="E13" s="396">
        <v>77.7</v>
      </c>
      <c r="F13" s="12">
        <v>77.7</v>
      </c>
      <c r="G13" s="12">
        <v>77.7</v>
      </c>
      <c r="H13" s="12">
        <v>77.7</v>
      </c>
      <c r="I13" s="12">
        <v>77.7</v>
      </c>
      <c r="J13" s="12">
        <v>77.7</v>
      </c>
      <c r="K13" s="12">
        <v>77.7</v>
      </c>
      <c r="L13" s="12">
        <v>77.7</v>
      </c>
      <c r="M13" s="12">
        <v>77.7</v>
      </c>
      <c r="N13" s="12">
        <v>77.7</v>
      </c>
      <c r="O13" s="368"/>
      <c r="P13" s="368"/>
      <c r="Q13" s="368"/>
      <c r="R13" s="368"/>
      <c r="S13" s="369"/>
      <c r="T13" s="368"/>
      <c r="U13" s="368"/>
      <c r="V13" s="368"/>
      <c r="W13" s="368"/>
    </row>
    <row r="14" spans="1:23" x14ac:dyDescent="0.25">
      <c r="A14" s="456" t="s">
        <v>295</v>
      </c>
      <c r="B14" s="457">
        <v>16.5</v>
      </c>
      <c r="C14" s="457">
        <v>16.5</v>
      </c>
      <c r="D14" s="457">
        <v>16.5</v>
      </c>
      <c r="E14" s="458">
        <v>26.2</v>
      </c>
      <c r="F14" s="457">
        <v>26.2</v>
      </c>
      <c r="G14" s="457">
        <v>26.2</v>
      </c>
      <c r="H14" s="457">
        <v>26.2</v>
      </c>
      <c r="I14" s="457">
        <v>26.2</v>
      </c>
      <c r="J14" s="457">
        <v>26.2</v>
      </c>
      <c r="K14" s="457">
        <v>26.2</v>
      </c>
      <c r="L14" s="457">
        <v>26.2</v>
      </c>
      <c r="M14" s="457">
        <v>26.2</v>
      </c>
      <c r="N14" s="457">
        <v>26.2</v>
      </c>
      <c r="O14" s="368"/>
      <c r="P14" s="368"/>
      <c r="Q14" s="368"/>
      <c r="R14" s="368"/>
      <c r="S14" s="369"/>
      <c r="T14" s="368"/>
      <c r="U14" s="368"/>
      <c r="V14" s="368"/>
      <c r="W14" s="368"/>
    </row>
    <row r="15" spans="1:23" x14ac:dyDescent="0.25">
      <c r="A15" s="83" t="s">
        <v>52</v>
      </c>
      <c r="B15" s="70"/>
      <c r="C15" s="70"/>
      <c r="D15" s="70"/>
      <c r="E15" s="70"/>
      <c r="F15" s="70"/>
      <c r="G15" s="70"/>
      <c r="H15" s="70"/>
      <c r="I15" s="70"/>
      <c r="J15" s="70"/>
      <c r="K15" s="70"/>
      <c r="L15" s="70"/>
      <c r="M15" s="70"/>
      <c r="N15" s="70"/>
      <c r="O15" s="70"/>
      <c r="P15" s="70"/>
      <c r="Q15" s="40"/>
    </row>
    <row r="16" spans="1:23" x14ac:dyDescent="0.25">
      <c r="A16" s="70" t="s">
        <v>74</v>
      </c>
      <c r="B16" s="70"/>
      <c r="C16" s="70"/>
      <c r="D16" s="70"/>
      <c r="E16" s="70"/>
      <c r="F16" s="70"/>
      <c r="G16" s="70"/>
      <c r="H16" s="70"/>
      <c r="I16" s="70"/>
      <c r="J16" s="70"/>
      <c r="K16" s="70"/>
      <c r="L16" s="70"/>
      <c r="M16" s="70"/>
      <c r="N16" s="70"/>
      <c r="O16" s="70"/>
      <c r="P16" s="70"/>
      <c r="Q16" s="40"/>
    </row>
    <row r="17" spans="1:17" x14ac:dyDescent="0.25">
      <c r="A17" t="s">
        <v>402</v>
      </c>
      <c r="B17" s="77"/>
      <c r="C17" s="77"/>
      <c r="D17" s="77"/>
      <c r="E17" s="77"/>
      <c r="F17" s="77"/>
      <c r="G17" s="70"/>
      <c r="H17" s="70"/>
      <c r="I17" s="70"/>
      <c r="J17" s="70"/>
      <c r="K17" s="70"/>
      <c r="L17" s="70"/>
      <c r="M17" s="70"/>
      <c r="N17" s="70"/>
      <c r="O17" s="70"/>
      <c r="P17" s="70"/>
      <c r="Q17" s="40"/>
    </row>
    <row r="19" spans="1:17" ht="15.6" x14ac:dyDescent="0.3">
      <c r="A19" s="147" t="s">
        <v>507</v>
      </c>
    </row>
  </sheetData>
  <phoneticPr fontId="28" type="noConversion"/>
  <hyperlinks>
    <hyperlink ref="O1" location="Contents!A1" display="Return to contents" xr:uid="{00000000-0004-0000-2200-000000000000}"/>
  </hyperlinks>
  <pageMargins left="0.7" right="0.7"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L32"/>
  <sheetViews>
    <sheetView workbookViewId="0">
      <selection activeCell="D23" sqref="D23:E32"/>
    </sheetView>
  </sheetViews>
  <sheetFormatPr defaultRowHeight="13.2" x14ac:dyDescent="0.25"/>
  <cols>
    <col min="1" max="1" width="55.5546875" bestFit="1" customWidth="1"/>
    <col min="2" max="9" width="9.44140625" customWidth="1"/>
  </cols>
  <sheetData>
    <row r="1" spans="1:12" ht="15" x14ac:dyDescent="0.25">
      <c r="A1" s="39" t="s">
        <v>107</v>
      </c>
      <c r="B1" s="40"/>
      <c r="C1" s="40"/>
      <c r="D1" s="40"/>
      <c r="E1" s="40"/>
      <c r="F1" s="40"/>
      <c r="G1" s="40"/>
      <c r="H1" s="40"/>
      <c r="I1" s="40"/>
      <c r="J1" s="40"/>
      <c r="L1" s="31" t="s">
        <v>81</v>
      </c>
    </row>
    <row r="2" spans="1:12" x14ac:dyDescent="0.25">
      <c r="A2" s="40"/>
      <c r="B2" s="40"/>
      <c r="C2" s="40"/>
      <c r="D2" s="40"/>
      <c r="E2" s="40"/>
      <c r="F2" s="40"/>
      <c r="G2" s="40"/>
      <c r="H2" s="40"/>
      <c r="I2" s="40"/>
      <c r="J2" s="42" t="s">
        <v>39</v>
      </c>
    </row>
    <row r="3" spans="1:12" x14ac:dyDescent="0.25">
      <c r="A3" s="43"/>
      <c r="B3" s="55" t="s">
        <v>37</v>
      </c>
      <c r="C3" s="55" t="s">
        <v>28</v>
      </c>
      <c r="D3" s="55" t="s">
        <v>29</v>
      </c>
      <c r="E3" s="55" t="s">
        <v>30</v>
      </c>
      <c r="F3" s="55" t="s">
        <v>31</v>
      </c>
      <c r="G3" s="55" t="s">
        <v>65</v>
      </c>
      <c r="H3" s="55" t="s">
        <v>68</v>
      </c>
      <c r="I3" s="55" t="s">
        <v>70</v>
      </c>
      <c r="J3" s="55" t="s">
        <v>82</v>
      </c>
    </row>
    <row r="4" spans="1:12" x14ac:dyDescent="0.25">
      <c r="A4" s="44" t="s">
        <v>23</v>
      </c>
      <c r="B4" s="45">
        <v>26</v>
      </c>
      <c r="C4" s="45">
        <v>26</v>
      </c>
      <c r="D4" s="45">
        <v>31</v>
      </c>
      <c r="E4" s="45">
        <v>37</v>
      </c>
      <c r="F4" s="45">
        <v>40</v>
      </c>
      <c r="G4" s="45">
        <v>41</v>
      </c>
      <c r="H4" s="45">
        <v>44</v>
      </c>
      <c r="I4" s="45">
        <v>47</v>
      </c>
      <c r="J4" s="45">
        <v>49</v>
      </c>
    </row>
    <row r="5" spans="1:12" x14ac:dyDescent="0.25">
      <c r="A5" s="46" t="s">
        <v>24</v>
      </c>
      <c r="B5" s="47">
        <v>22</v>
      </c>
      <c r="C5" s="47">
        <v>24</v>
      </c>
      <c r="D5" s="47">
        <v>27</v>
      </c>
      <c r="E5" s="47">
        <v>30</v>
      </c>
      <c r="F5" s="47">
        <v>31</v>
      </c>
      <c r="G5" s="47">
        <v>33</v>
      </c>
      <c r="H5" s="47">
        <v>29</v>
      </c>
      <c r="I5" s="47">
        <v>30</v>
      </c>
      <c r="J5" s="47">
        <v>27</v>
      </c>
    </row>
    <row r="6" spans="1:12" x14ac:dyDescent="0.25">
      <c r="A6" s="48" t="s">
        <v>83</v>
      </c>
      <c r="B6" s="45">
        <v>16</v>
      </c>
      <c r="C6" s="45">
        <v>16</v>
      </c>
      <c r="D6" s="45">
        <v>16</v>
      </c>
      <c r="E6" s="45">
        <v>18</v>
      </c>
      <c r="F6" s="45">
        <v>18</v>
      </c>
      <c r="G6" s="45">
        <v>18</v>
      </c>
      <c r="H6" s="45">
        <v>18</v>
      </c>
      <c r="I6" s="45">
        <v>18</v>
      </c>
      <c r="J6" s="45">
        <v>20</v>
      </c>
    </row>
    <row r="7" spans="1:12" x14ac:dyDescent="0.25">
      <c r="A7" s="49" t="s">
        <v>84</v>
      </c>
      <c r="B7" s="47">
        <v>17</v>
      </c>
      <c r="C7" s="47">
        <v>19</v>
      </c>
      <c r="D7" s="47">
        <v>18</v>
      </c>
      <c r="E7" s="47">
        <v>19</v>
      </c>
      <c r="F7" s="47">
        <v>19</v>
      </c>
      <c r="G7" s="47">
        <v>22</v>
      </c>
      <c r="H7" s="47">
        <v>20</v>
      </c>
      <c r="I7" s="47">
        <v>22</v>
      </c>
      <c r="J7" s="47">
        <v>24</v>
      </c>
    </row>
    <row r="8" spans="1:12" x14ac:dyDescent="0.25">
      <c r="A8" s="48" t="s">
        <v>72</v>
      </c>
      <c r="B8" s="45">
        <v>31</v>
      </c>
      <c r="C8" s="45">
        <v>33</v>
      </c>
      <c r="D8" s="45">
        <v>33</v>
      </c>
      <c r="E8" s="45">
        <v>30</v>
      </c>
      <c r="F8" s="45">
        <v>31</v>
      </c>
      <c r="G8" s="45">
        <v>30</v>
      </c>
      <c r="H8" s="45">
        <v>30</v>
      </c>
      <c r="I8" s="45">
        <v>30</v>
      </c>
      <c r="J8" s="45">
        <v>28</v>
      </c>
    </row>
    <row r="9" spans="1:12" x14ac:dyDescent="0.25">
      <c r="A9" s="49" t="s">
        <v>76</v>
      </c>
      <c r="B9" s="47">
        <v>35</v>
      </c>
      <c r="C9" s="47">
        <v>33</v>
      </c>
      <c r="D9" s="47">
        <v>32</v>
      </c>
      <c r="E9" s="47">
        <v>32</v>
      </c>
      <c r="F9" s="47">
        <v>34</v>
      </c>
      <c r="G9" s="47">
        <v>34</v>
      </c>
      <c r="H9" s="47">
        <v>31</v>
      </c>
      <c r="I9" s="47">
        <v>30</v>
      </c>
      <c r="J9" s="47">
        <v>28</v>
      </c>
    </row>
    <row r="10" spans="1:12" x14ac:dyDescent="0.25">
      <c r="A10" s="48" t="s">
        <v>25</v>
      </c>
      <c r="B10" s="45">
        <v>9</v>
      </c>
      <c r="C10" s="45">
        <v>9</v>
      </c>
      <c r="D10" s="45">
        <v>10</v>
      </c>
      <c r="E10" s="45">
        <v>11</v>
      </c>
      <c r="F10" s="45">
        <v>13</v>
      </c>
      <c r="G10" s="45">
        <v>14</v>
      </c>
      <c r="H10" s="45">
        <v>14</v>
      </c>
      <c r="I10" s="45">
        <v>12</v>
      </c>
      <c r="J10" s="45">
        <v>13</v>
      </c>
    </row>
    <row r="11" spans="1:12" x14ac:dyDescent="0.25">
      <c r="A11" s="49" t="s">
        <v>26</v>
      </c>
      <c r="B11" s="47">
        <v>25</v>
      </c>
      <c r="C11" s="47">
        <v>24</v>
      </c>
      <c r="D11" s="47">
        <v>26</v>
      </c>
      <c r="E11" s="47">
        <v>26</v>
      </c>
      <c r="F11" s="47">
        <v>28</v>
      </c>
      <c r="G11" s="47">
        <v>24</v>
      </c>
      <c r="H11" s="47">
        <v>20</v>
      </c>
      <c r="I11" s="47">
        <v>20</v>
      </c>
      <c r="J11" s="47">
        <v>17</v>
      </c>
    </row>
    <row r="12" spans="1:12" x14ac:dyDescent="0.25">
      <c r="A12" s="48" t="s">
        <v>27</v>
      </c>
      <c r="B12" s="45">
        <v>41</v>
      </c>
      <c r="C12" s="45">
        <v>42</v>
      </c>
      <c r="D12" s="45">
        <v>43</v>
      </c>
      <c r="E12" s="45">
        <v>47</v>
      </c>
      <c r="F12" s="45">
        <v>51</v>
      </c>
      <c r="G12" s="45">
        <v>55</v>
      </c>
      <c r="H12" s="45">
        <v>64</v>
      </c>
      <c r="I12" s="45">
        <v>70</v>
      </c>
      <c r="J12" s="45">
        <v>72</v>
      </c>
    </row>
    <row r="13" spans="1:12" x14ac:dyDescent="0.25">
      <c r="A13" s="49" t="s">
        <v>71</v>
      </c>
      <c r="B13" s="47"/>
      <c r="C13" s="47"/>
      <c r="D13" s="47"/>
      <c r="E13" s="47"/>
      <c r="F13" s="47"/>
      <c r="G13" s="47"/>
      <c r="H13" s="47">
        <v>59</v>
      </c>
      <c r="I13" s="47">
        <v>65</v>
      </c>
      <c r="J13" s="47">
        <v>69</v>
      </c>
    </row>
    <row r="14" spans="1:12" x14ac:dyDescent="0.25">
      <c r="A14" s="59"/>
      <c r="B14" s="45"/>
      <c r="C14" s="45"/>
      <c r="D14" s="45"/>
      <c r="E14" s="45"/>
      <c r="F14" s="45"/>
      <c r="G14" s="45"/>
      <c r="H14" s="45"/>
      <c r="I14" s="45"/>
      <c r="J14" s="45"/>
    </row>
    <row r="15" spans="1:12" x14ac:dyDescent="0.25">
      <c r="A15" s="56" t="s">
        <v>97</v>
      </c>
      <c r="B15" s="58">
        <v>2535</v>
      </c>
      <c r="C15" s="58">
        <v>2768</v>
      </c>
      <c r="D15" s="58">
        <v>2592</v>
      </c>
      <c r="E15" s="58">
        <v>2687</v>
      </c>
      <c r="F15" s="58">
        <v>2560</v>
      </c>
      <c r="G15" s="58">
        <v>2471</v>
      </c>
      <c r="H15" s="58">
        <v>2764</v>
      </c>
      <c r="I15" s="58">
        <v>2720</v>
      </c>
      <c r="J15" s="58">
        <v>2780</v>
      </c>
    </row>
    <row r="16" spans="1:12" x14ac:dyDescent="0.25">
      <c r="A16" s="54" t="s">
        <v>6</v>
      </c>
      <c r="B16" s="40"/>
      <c r="C16" s="40"/>
      <c r="D16" s="40"/>
      <c r="E16" s="40"/>
      <c r="F16" s="40"/>
      <c r="G16" s="40"/>
      <c r="H16" s="40"/>
      <c r="I16" s="40"/>
      <c r="J16" s="40"/>
    </row>
    <row r="17" spans="1:10" x14ac:dyDescent="0.25">
      <c r="A17" s="40"/>
      <c r="B17" s="40"/>
      <c r="C17" s="40"/>
      <c r="D17" s="40"/>
      <c r="E17" s="40"/>
      <c r="F17" s="40"/>
      <c r="G17" s="40"/>
      <c r="H17" s="40"/>
      <c r="I17" s="40"/>
      <c r="J17" s="40"/>
    </row>
    <row r="18" spans="1:10" x14ac:dyDescent="0.25">
      <c r="A18" s="52" t="s">
        <v>79</v>
      </c>
      <c r="B18" s="40"/>
      <c r="C18" s="40"/>
      <c r="D18" s="40"/>
      <c r="E18" s="40"/>
      <c r="F18" s="40"/>
      <c r="G18" s="40"/>
      <c r="H18" s="40"/>
      <c r="I18" s="40"/>
      <c r="J18" s="40"/>
    </row>
    <row r="23" spans="1:10" x14ac:dyDescent="0.25">
      <c r="A23" s="62" t="str">
        <f>A4</f>
        <v>Reduced amount of energy used in home</v>
      </c>
      <c r="B23" s="63">
        <f>J4</f>
        <v>49</v>
      </c>
      <c r="D23" s="53" t="s">
        <v>25</v>
      </c>
      <c r="E23" s="53">
        <v>13</v>
      </c>
    </row>
    <row r="24" spans="1:10" x14ac:dyDescent="0.25">
      <c r="A24" s="62" t="str">
        <f t="shared" ref="A24:A31" si="0">A5</f>
        <v>Reduced amount of water used in home</v>
      </c>
      <c r="B24" s="63">
        <f t="shared" ref="B24:B32" si="1">J5</f>
        <v>27</v>
      </c>
      <c r="D24" s="53" t="s">
        <v>26</v>
      </c>
      <c r="E24" s="53">
        <v>17</v>
      </c>
    </row>
    <row r="25" spans="1:10" x14ac:dyDescent="0.25">
      <c r="A25" s="62" t="str">
        <f t="shared" si="0"/>
        <v>Deliberately used public transport\walked\cycled</v>
      </c>
      <c r="B25" s="63">
        <f t="shared" si="1"/>
        <v>20</v>
      </c>
      <c r="D25" s="53" t="s">
        <v>83</v>
      </c>
      <c r="E25" s="53">
        <v>20</v>
      </c>
    </row>
    <row r="26" spans="1:10" x14ac:dyDescent="0.25">
      <c r="A26" s="62" t="str">
        <f t="shared" si="0"/>
        <v>Cut down on the use of the car for short journeys</v>
      </c>
      <c r="B26" s="63">
        <f t="shared" si="1"/>
        <v>24</v>
      </c>
      <c r="D26" s="53" t="s">
        <v>84</v>
      </c>
      <c r="E26" s="53">
        <v>24</v>
      </c>
    </row>
    <row r="27" spans="1:10" x14ac:dyDescent="0.25">
      <c r="A27" s="62" t="str">
        <f t="shared" si="0"/>
        <v>Done things to encourage wildlife in your garden</v>
      </c>
      <c r="B27" s="63">
        <f t="shared" si="1"/>
        <v>28</v>
      </c>
      <c r="D27" s="53" t="s">
        <v>24</v>
      </c>
      <c r="E27" s="53">
        <v>27</v>
      </c>
    </row>
    <row r="28" spans="1:10" x14ac:dyDescent="0.25">
      <c r="A28" s="62" t="str">
        <f t="shared" si="0"/>
        <v>Bought recycled toilet roll/ kitchen roll made from recycled paper</v>
      </c>
      <c r="B28" s="63">
        <f t="shared" si="1"/>
        <v>28</v>
      </c>
      <c r="D28" s="53" t="s">
        <v>72</v>
      </c>
      <c r="E28" s="53">
        <v>28</v>
      </c>
    </row>
    <row r="29" spans="1:10" x14ac:dyDescent="0.25">
      <c r="A29" s="62" t="str">
        <f t="shared" si="0"/>
        <v>Not bought something because of packaging</v>
      </c>
      <c r="B29" s="63">
        <f t="shared" si="1"/>
        <v>13</v>
      </c>
      <c r="D29" s="53" t="s">
        <v>76</v>
      </c>
      <c r="E29" s="53">
        <v>28</v>
      </c>
    </row>
    <row r="30" spans="1:10" x14ac:dyDescent="0.25">
      <c r="A30" s="62" t="str">
        <f t="shared" si="0"/>
        <v>Bought organic food</v>
      </c>
      <c r="B30" s="63">
        <f t="shared" si="1"/>
        <v>17</v>
      </c>
      <c r="D30" s="53" t="s">
        <v>23</v>
      </c>
      <c r="E30" s="53">
        <v>49</v>
      </c>
    </row>
    <row r="31" spans="1:10" x14ac:dyDescent="0.25">
      <c r="A31" s="62" t="str">
        <f t="shared" si="0"/>
        <v>Used energy saving light bulbs</v>
      </c>
      <c r="B31" s="63">
        <f t="shared" si="1"/>
        <v>72</v>
      </c>
      <c r="D31" s="53" t="s">
        <v>71</v>
      </c>
      <c r="E31" s="53">
        <v>69</v>
      </c>
    </row>
    <row r="32" spans="1:10" x14ac:dyDescent="0.25">
      <c r="A32" s="62" t="str">
        <f>A13</f>
        <v>Reused plastic bags</v>
      </c>
      <c r="B32" s="63">
        <f t="shared" si="1"/>
        <v>69</v>
      </c>
      <c r="D32" s="53" t="s">
        <v>27</v>
      </c>
      <c r="E32" s="53">
        <v>72</v>
      </c>
    </row>
  </sheetData>
  <sortState xmlns:xlrd2="http://schemas.microsoft.com/office/spreadsheetml/2017/richdata2" ref="D23:E32">
    <sortCondition ref="E23:E32"/>
  </sortState>
  <hyperlinks>
    <hyperlink ref="L1" location="Contents!A1" display="Return to contents" xr:uid="{00000000-0004-0000-0300-000000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pageSetUpPr fitToPage="1"/>
  </sheetPr>
  <dimension ref="A1:V1"/>
  <sheetViews>
    <sheetView showGridLines="0" zoomScale="70" zoomScaleNormal="70" workbookViewId="0"/>
  </sheetViews>
  <sheetFormatPr defaultRowHeight="13.2" x14ac:dyDescent="0.25"/>
  <sheetData>
    <row r="1" spans="1:22" ht="15.6" x14ac:dyDescent="0.25">
      <c r="A1" s="37" t="s">
        <v>504</v>
      </c>
      <c r="V1" s="31" t="s">
        <v>81</v>
      </c>
    </row>
  </sheetData>
  <hyperlinks>
    <hyperlink ref="V1" location="Contents!A1" display="Return to contents" xr:uid="{00000000-0004-0000-2300-000000000000}"/>
  </hyperlinks>
  <pageMargins left="0.7" right="0.7" top="0.75" bottom="0.75" header="0.3" footer="0.3"/>
  <pageSetup paperSize="9" scale="96" orientation="landscape"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pageSetUpPr fitToPage="1"/>
  </sheetPr>
  <dimension ref="A1:T1"/>
  <sheetViews>
    <sheetView showGridLines="0" zoomScale="70" zoomScaleNormal="70" workbookViewId="0"/>
  </sheetViews>
  <sheetFormatPr defaultRowHeight="13.2" x14ac:dyDescent="0.25"/>
  <sheetData>
    <row r="1" spans="1:20" ht="15.6" x14ac:dyDescent="0.3">
      <c r="A1" s="137" t="s">
        <v>505</v>
      </c>
      <c r="T1" s="31" t="s">
        <v>81</v>
      </c>
    </row>
  </sheetData>
  <hyperlinks>
    <hyperlink ref="T1" location="Contents!A1" display="Return to contents" xr:uid="{00000000-0004-0000-2400-000000000000}"/>
  </hyperlinks>
  <pageMargins left="0.7" right="0.7" top="0.75" bottom="0.75" header="0.3" footer="0.3"/>
  <pageSetup paperSize="9" scale="77" orientation="landscape" verticalDpi="1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82">
    <pageSetUpPr fitToPage="1"/>
  </sheetPr>
  <dimension ref="A1:M13"/>
  <sheetViews>
    <sheetView showGridLines="0" zoomScaleNormal="100" workbookViewId="0"/>
  </sheetViews>
  <sheetFormatPr defaultRowHeight="13.2" x14ac:dyDescent="0.25"/>
  <cols>
    <col min="1" max="1" width="32.5546875" customWidth="1"/>
    <col min="2" max="8" width="11" style="35" customWidth="1"/>
  </cols>
  <sheetData>
    <row r="1" spans="1:13" ht="15.75" customHeight="1" x14ac:dyDescent="0.3">
      <c r="A1" s="20" t="s">
        <v>508</v>
      </c>
      <c r="B1" s="20"/>
      <c r="C1" s="20"/>
      <c r="D1" s="20"/>
      <c r="E1" s="20"/>
      <c r="F1" s="20"/>
      <c r="G1" s="20"/>
      <c r="H1" s="20"/>
      <c r="K1" s="31" t="s">
        <v>81</v>
      </c>
    </row>
    <row r="2" spans="1:13" ht="15" x14ac:dyDescent="0.25">
      <c r="A2" s="115"/>
      <c r="B2" s="72"/>
      <c r="C2" s="72"/>
      <c r="D2" s="72"/>
      <c r="E2" s="72"/>
      <c r="F2" s="72"/>
      <c r="G2" s="3"/>
      <c r="J2" s="3" t="s">
        <v>124</v>
      </c>
    </row>
    <row r="3" spans="1:13" x14ac:dyDescent="0.25">
      <c r="A3" s="267"/>
      <c r="B3" s="483" t="s">
        <v>206</v>
      </c>
      <c r="C3" s="338" t="s">
        <v>217</v>
      </c>
      <c r="D3" s="338" t="s">
        <v>223</v>
      </c>
      <c r="E3" s="483" t="s">
        <v>251</v>
      </c>
      <c r="F3" s="338" t="s">
        <v>291</v>
      </c>
      <c r="G3" s="338" t="s">
        <v>416</v>
      </c>
      <c r="H3" s="338" t="s">
        <v>432</v>
      </c>
      <c r="I3" s="338" t="s">
        <v>442</v>
      </c>
      <c r="J3" s="338" t="s">
        <v>465</v>
      </c>
    </row>
    <row r="4" spans="1:13" x14ac:dyDescent="0.25">
      <c r="A4" s="124" t="s">
        <v>42</v>
      </c>
      <c r="B4" s="479">
        <v>750</v>
      </c>
      <c r="C4" s="485">
        <v>738</v>
      </c>
      <c r="D4" s="485">
        <v>750</v>
      </c>
      <c r="E4" s="479">
        <v>753</v>
      </c>
      <c r="F4" s="485">
        <v>749</v>
      </c>
      <c r="G4" s="485">
        <v>761</v>
      </c>
      <c r="H4" s="485">
        <v>764</v>
      </c>
      <c r="I4" s="485">
        <v>768</v>
      </c>
      <c r="J4" s="485">
        <v>810</v>
      </c>
      <c r="K4" s="689"/>
      <c r="L4" s="35"/>
    </row>
    <row r="5" spans="1:13" x14ac:dyDescent="0.25">
      <c r="A5" s="125" t="s">
        <v>57</v>
      </c>
      <c r="B5" s="482">
        <v>37</v>
      </c>
      <c r="C5" s="486">
        <v>38</v>
      </c>
      <c r="D5" s="486">
        <v>43</v>
      </c>
      <c r="E5" s="482">
        <v>43</v>
      </c>
      <c r="F5" s="486">
        <v>42</v>
      </c>
      <c r="G5" s="486">
        <v>41</v>
      </c>
      <c r="H5" s="486">
        <v>41</v>
      </c>
      <c r="I5" s="486">
        <v>35</v>
      </c>
      <c r="J5" s="486">
        <v>35</v>
      </c>
      <c r="K5" s="689"/>
      <c r="L5" s="35"/>
    </row>
    <row r="6" spans="1:13" x14ac:dyDescent="0.25">
      <c r="A6" s="127" t="s">
        <v>296</v>
      </c>
      <c r="B6" s="480">
        <v>418</v>
      </c>
      <c r="C6" s="487">
        <v>477</v>
      </c>
      <c r="D6" s="487">
        <v>474</v>
      </c>
      <c r="E6" s="480">
        <v>478</v>
      </c>
      <c r="F6" s="487">
        <v>487</v>
      </c>
      <c r="G6" s="487">
        <v>497</v>
      </c>
      <c r="H6" s="487">
        <v>504</v>
      </c>
      <c r="I6" s="487">
        <v>543</v>
      </c>
      <c r="J6" s="487">
        <v>581</v>
      </c>
      <c r="K6" s="689"/>
      <c r="L6" s="35"/>
    </row>
    <row r="7" spans="1:13" x14ac:dyDescent="0.25">
      <c r="A7" s="125" t="s">
        <v>297</v>
      </c>
      <c r="B7" s="482">
        <v>5</v>
      </c>
      <c r="C7" s="486">
        <v>5</v>
      </c>
      <c r="D7" s="486">
        <v>5</v>
      </c>
      <c r="E7" s="482">
        <v>5</v>
      </c>
      <c r="F7" s="486">
        <v>5</v>
      </c>
      <c r="G7" s="486">
        <v>5</v>
      </c>
      <c r="H7" s="486">
        <v>5</v>
      </c>
      <c r="I7" s="486">
        <v>5</v>
      </c>
      <c r="J7" s="486">
        <v>6</v>
      </c>
      <c r="K7" s="689"/>
      <c r="L7" s="35"/>
    </row>
    <row r="8" spans="1:13" x14ac:dyDescent="0.25">
      <c r="A8" s="127" t="s">
        <v>298</v>
      </c>
      <c r="B8" s="480">
        <v>148</v>
      </c>
      <c r="C8" s="487">
        <v>111</v>
      </c>
      <c r="D8" s="487">
        <v>97</v>
      </c>
      <c r="E8" s="480">
        <v>90</v>
      </c>
      <c r="F8" s="487">
        <v>86</v>
      </c>
      <c r="G8" s="487">
        <v>81</v>
      </c>
      <c r="H8" s="487">
        <v>72</v>
      </c>
      <c r="I8" s="487">
        <v>63</v>
      </c>
      <c r="J8" s="487">
        <v>127</v>
      </c>
      <c r="K8" s="689"/>
      <c r="L8" s="35"/>
    </row>
    <row r="9" spans="1:13" x14ac:dyDescent="0.25">
      <c r="A9" s="484" t="s">
        <v>300</v>
      </c>
      <c r="B9" s="481">
        <v>1358</v>
      </c>
      <c r="C9" s="488">
        <v>1369</v>
      </c>
      <c r="D9" s="488">
        <v>1369</v>
      </c>
      <c r="E9" s="481">
        <v>1369</v>
      </c>
      <c r="F9" s="488">
        <v>1369</v>
      </c>
      <c r="G9" s="488">
        <v>1385</v>
      </c>
      <c r="H9" s="488">
        <v>1386</v>
      </c>
      <c r="I9" s="488">
        <v>1414</v>
      </c>
      <c r="J9" s="488">
        <v>1559</v>
      </c>
      <c r="K9" s="689"/>
      <c r="L9" s="35"/>
    </row>
    <row r="10" spans="1:13" x14ac:dyDescent="0.25">
      <c r="A10" s="128" t="s">
        <v>299</v>
      </c>
      <c r="B10" s="490">
        <v>0.55228276877761417</v>
      </c>
      <c r="C10" s="491">
        <v>0.53907962016070121</v>
      </c>
      <c r="D10" s="491">
        <v>0.54784514243973703</v>
      </c>
      <c r="E10" s="490">
        <v>0.55003652300949601</v>
      </c>
      <c r="F10" s="491">
        <v>0.54711468224981696</v>
      </c>
      <c r="G10" s="491">
        <v>0.5494</v>
      </c>
      <c r="H10" s="491">
        <v>0.55120000000000002</v>
      </c>
      <c r="I10" s="491">
        <v>0.54300000000000004</v>
      </c>
      <c r="J10" s="491">
        <v>0.51699807568954459</v>
      </c>
      <c r="K10" s="35"/>
      <c r="L10" s="35"/>
    </row>
    <row r="11" spans="1:13" x14ac:dyDescent="0.25">
      <c r="A11" s="83" t="s">
        <v>40</v>
      </c>
      <c r="B11" s="307">
        <v>0.61</v>
      </c>
      <c r="C11" s="307"/>
      <c r="D11" s="307"/>
      <c r="E11" s="307"/>
      <c r="F11" s="307"/>
      <c r="G11" s="307">
        <v>0.03</v>
      </c>
      <c r="H11" s="307"/>
      <c r="I11" s="40"/>
      <c r="J11" s="35"/>
      <c r="K11" s="35"/>
      <c r="L11" s="35"/>
      <c r="M11" s="35"/>
    </row>
    <row r="12" spans="1:13" x14ac:dyDescent="0.25">
      <c r="B12"/>
      <c r="C12"/>
      <c r="D12"/>
      <c r="E12"/>
      <c r="F12"/>
      <c r="G12"/>
      <c r="H12"/>
    </row>
    <row r="13" spans="1:13" ht="15.75" customHeight="1" x14ac:dyDescent="0.3">
      <c r="A13" s="732" t="s">
        <v>509</v>
      </c>
      <c r="B13" s="733"/>
      <c r="C13" s="733"/>
      <c r="D13" s="733"/>
      <c r="E13" s="733"/>
      <c r="F13" s="733"/>
      <c r="G13" s="733"/>
      <c r="H13" s="532"/>
    </row>
  </sheetData>
  <mergeCells count="1">
    <mergeCell ref="A13:G13"/>
  </mergeCells>
  <phoneticPr fontId="28" type="noConversion"/>
  <hyperlinks>
    <hyperlink ref="K1" location="Contents!A1" display="Return to contents" xr:uid="{00000000-0004-0000-2500-000000000000}"/>
  </hyperlinks>
  <pageMargins left="0.7" right="0.7" top="0.75" bottom="0.75" header="0.3" footer="0.3"/>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0"/>
  <sheetViews>
    <sheetView zoomScaleNormal="100" workbookViewId="0"/>
  </sheetViews>
  <sheetFormatPr defaultColWidth="42.44140625" defaultRowHeight="13.2" x14ac:dyDescent="0.25"/>
  <cols>
    <col min="1" max="1" width="86.109375" style="459" customWidth="1"/>
    <col min="2" max="2" width="11.5546875" style="8" bestFit="1" customWidth="1"/>
    <col min="3" max="3" width="24.44140625" style="8" bestFit="1" customWidth="1"/>
    <col min="4" max="4" width="27.44140625" style="459" bestFit="1" customWidth="1"/>
    <col min="5" max="5" width="25.44140625" style="8" bestFit="1" customWidth="1"/>
    <col min="6" max="6" width="24.44140625" style="8" bestFit="1" customWidth="1"/>
    <col min="7" max="7" width="21.5546875" style="8" bestFit="1" customWidth="1"/>
    <col min="8" max="8" width="20.109375" style="8" customWidth="1"/>
    <col min="9" max="9" width="21.5546875" style="8" bestFit="1" customWidth="1"/>
    <col min="10" max="10" width="12.44140625" style="8" bestFit="1" customWidth="1"/>
    <col min="11" max="12" width="14.5546875" style="8" bestFit="1" customWidth="1"/>
    <col min="13" max="13" width="12" style="8" bestFit="1" customWidth="1"/>
    <col min="14" max="14" width="16.44140625" style="8" bestFit="1" customWidth="1"/>
    <col min="15" max="16384" width="42.44140625" style="8"/>
  </cols>
  <sheetData>
    <row r="1" spans="1:9" ht="15.6" x14ac:dyDescent="0.25">
      <c r="A1" s="711" t="s">
        <v>621</v>
      </c>
      <c r="D1" s="688"/>
      <c r="E1" s="688"/>
      <c r="F1" s="688"/>
      <c r="G1" s="688"/>
      <c r="I1" s="31" t="s">
        <v>81</v>
      </c>
    </row>
    <row r="2" spans="1:9" ht="13.8" thickBot="1" x14ac:dyDescent="0.3">
      <c r="A2" s="489"/>
      <c r="B2" s="489"/>
      <c r="C2" s="489"/>
      <c r="D2" s="489"/>
      <c r="E2" s="489"/>
      <c r="F2" s="489"/>
      <c r="G2" s="489"/>
    </row>
    <row r="3" spans="1:9" ht="39.6" x14ac:dyDescent="0.25">
      <c r="A3" s="644" t="s">
        <v>301</v>
      </c>
      <c r="B3" s="645" t="s">
        <v>302</v>
      </c>
      <c r="C3" s="645" t="s">
        <v>303</v>
      </c>
      <c r="D3" s="645" t="s">
        <v>304</v>
      </c>
      <c r="E3" s="645" t="s">
        <v>305</v>
      </c>
      <c r="F3" s="645" t="s">
        <v>306</v>
      </c>
      <c r="G3" s="646" t="s">
        <v>307</v>
      </c>
    </row>
    <row r="4" spans="1:9" ht="27" customHeight="1" x14ac:dyDescent="0.25">
      <c r="A4" s="647" t="s">
        <v>308</v>
      </c>
      <c r="B4" s="643"/>
      <c r="C4" s="643"/>
      <c r="D4" s="643"/>
      <c r="E4" s="643"/>
      <c r="F4" s="643"/>
      <c r="G4" s="650"/>
    </row>
    <row r="5" spans="1:9" x14ac:dyDescent="0.25">
      <c r="A5" s="648" t="s">
        <v>309</v>
      </c>
      <c r="B5" s="651">
        <v>53</v>
      </c>
      <c r="C5" s="651">
        <v>7</v>
      </c>
      <c r="D5" s="651">
        <v>8</v>
      </c>
      <c r="E5" s="651">
        <v>38</v>
      </c>
      <c r="F5" s="651">
        <v>0</v>
      </c>
      <c r="G5" s="658">
        <v>0</v>
      </c>
      <c r="H5" s="690"/>
    </row>
    <row r="6" spans="1:9" x14ac:dyDescent="0.25">
      <c r="A6" s="649" t="s">
        <v>310</v>
      </c>
      <c r="B6" s="652">
        <v>52</v>
      </c>
      <c r="C6" s="652">
        <v>20</v>
      </c>
      <c r="D6" s="652">
        <v>4</v>
      </c>
      <c r="E6" s="652">
        <v>28</v>
      </c>
      <c r="F6" s="652">
        <v>0</v>
      </c>
      <c r="G6" s="659">
        <v>0</v>
      </c>
      <c r="H6" s="690"/>
    </row>
    <row r="7" spans="1:9" x14ac:dyDescent="0.25">
      <c r="A7" s="648" t="s">
        <v>311</v>
      </c>
      <c r="B7" s="651">
        <v>58</v>
      </c>
      <c r="C7" s="651">
        <v>17</v>
      </c>
      <c r="D7" s="651">
        <v>0</v>
      </c>
      <c r="E7" s="651">
        <v>33</v>
      </c>
      <c r="F7" s="651">
        <v>0</v>
      </c>
      <c r="G7" s="658">
        <v>8</v>
      </c>
      <c r="H7" s="690"/>
    </row>
    <row r="8" spans="1:9" x14ac:dyDescent="0.25">
      <c r="A8" s="649" t="s">
        <v>312</v>
      </c>
      <c r="B8" s="652">
        <v>103</v>
      </c>
      <c r="C8" s="652">
        <v>65</v>
      </c>
      <c r="D8" s="652">
        <v>2</v>
      </c>
      <c r="E8" s="652">
        <v>33</v>
      </c>
      <c r="F8" s="652">
        <v>1</v>
      </c>
      <c r="G8" s="659">
        <v>2</v>
      </c>
      <c r="H8" s="690"/>
    </row>
    <row r="9" spans="1:9" x14ac:dyDescent="0.25">
      <c r="A9" s="648" t="s">
        <v>313</v>
      </c>
      <c r="B9" s="651">
        <v>42</v>
      </c>
      <c r="C9" s="651">
        <v>5</v>
      </c>
      <c r="D9" s="651">
        <v>2</v>
      </c>
      <c r="E9" s="651">
        <v>33</v>
      </c>
      <c r="F9" s="651">
        <v>0</v>
      </c>
      <c r="G9" s="658">
        <v>2</v>
      </c>
      <c r="H9" s="690"/>
    </row>
    <row r="10" spans="1:9" x14ac:dyDescent="0.25">
      <c r="A10" s="649" t="s">
        <v>314</v>
      </c>
      <c r="B10" s="652">
        <v>16</v>
      </c>
      <c r="C10" s="652">
        <v>11</v>
      </c>
      <c r="D10" s="652">
        <v>0</v>
      </c>
      <c r="E10" s="652">
        <v>1</v>
      </c>
      <c r="F10" s="652">
        <v>0</v>
      </c>
      <c r="G10" s="659">
        <v>4</v>
      </c>
      <c r="H10" s="690"/>
    </row>
    <row r="11" spans="1:9" x14ac:dyDescent="0.25">
      <c r="A11" s="648" t="s">
        <v>315</v>
      </c>
      <c r="B11" s="651">
        <v>46</v>
      </c>
      <c r="C11" s="651">
        <v>40</v>
      </c>
      <c r="D11" s="651">
        <v>3</v>
      </c>
      <c r="E11" s="651">
        <v>3</v>
      </c>
      <c r="F11" s="651">
        <v>0</v>
      </c>
      <c r="G11" s="658">
        <v>0</v>
      </c>
      <c r="H11" s="690"/>
    </row>
    <row r="12" spans="1:9" x14ac:dyDescent="0.25">
      <c r="A12" s="649" t="s">
        <v>316</v>
      </c>
      <c r="B12" s="652">
        <v>89</v>
      </c>
      <c r="C12" s="652">
        <v>26</v>
      </c>
      <c r="D12" s="652">
        <v>0</v>
      </c>
      <c r="E12" s="652">
        <v>60</v>
      </c>
      <c r="F12" s="652">
        <v>2</v>
      </c>
      <c r="G12" s="659">
        <v>1</v>
      </c>
      <c r="H12" s="690"/>
    </row>
    <row r="13" spans="1:9" x14ac:dyDescent="0.25">
      <c r="A13" s="648" t="s">
        <v>317</v>
      </c>
      <c r="B13" s="651">
        <v>80</v>
      </c>
      <c r="C13" s="651">
        <v>2</v>
      </c>
      <c r="D13" s="651">
        <v>14</v>
      </c>
      <c r="E13" s="651">
        <v>59</v>
      </c>
      <c r="F13" s="651">
        <v>0</v>
      </c>
      <c r="G13" s="658">
        <v>5</v>
      </c>
      <c r="H13" s="690"/>
    </row>
    <row r="14" spans="1:9" x14ac:dyDescent="0.25">
      <c r="A14" s="660" t="s">
        <v>318</v>
      </c>
      <c r="B14" s="653">
        <v>539</v>
      </c>
      <c r="C14" s="653">
        <v>193</v>
      </c>
      <c r="D14" s="653">
        <v>33</v>
      </c>
      <c r="E14" s="653">
        <v>288</v>
      </c>
      <c r="F14" s="653">
        <v>3</v>
      </c>
      <c r="G14" s="661">
        <v>22</v>
      </c>
      <c r="H14" s="690"/>
    </row>
    <row r="15" spans="1:9" ht="27" customHeight="1" x14ac:dyDescent="0.25">
      <c r="A15" s="647" t="s">
        <v>319</v>
      </c>
      <c r="B15" s="643"/>
      <c r="C15" s="643"/>
      <c r="D15" s="643"/>
      <c r="E15" s="643"/>
      <c r="F15" s="643"/>
      <c r="G15" s="650"/>
      <c r="H15" s="690"/>
    </row>
    <row r="16" spans="1:9" x14ac:dyDescent="0.25">
      <c r="A16" s="648" t="s">
        <v>320</v>
      </c>
      <c r="B16" s="651">
        <v>369</v>
      </c>
      <c r="C16" s="651">
        <v>235</v>
      </c>
      <c r="D16" s="651">
        <v>0</v>
      </c>
      <c r="E16" s="651">
        <v>134</v>
      </c>
      <c r="F16" s="651">
        <v>0</v>
      </c>
      <c r="G16" s="658">
        <v>0</v>
      </c>
      <c r="H16" s="690"/>
    </row>
    <row r="17" spans="1:8" x14ac:dyDescent="0.25">
      <c r="A17" s="649" t="s">
        <v>321</v>
      </c>
      <c r="B17" s="652">
        <v>9</v>
      </c>
      <c r="C17" s="652">
        <v>4</v>
      </c>
      <c r="D17" s="652">
        <v>0</v>
      </c>
      <c r="E17" s="652">
        <v>4</v>
      </c>
      <c r="F17" s="652">
        <v>0</v>
      </c>
      <c r="G17" s="659">
        <v>1</v>
      </c>
      <c r="H17" s="690"/>
    </row>
    <row r="18" spans="1:8" x14ac:dyDescent="0.25">
      <c r="A18" s="648" t="s">
        <v>322</v>
      </c>
      <c r="B18" s="651">
        <v>155</v>
      </c>
      <c r="C18" s="651">
        <v>79</v>
      </c>
      <c r="D18" s="651">
        <v>0</v>
      </c>
      <c r="E18" s="651">
        <v>53</v>
      </c>
      <c r="F18" s="651">
        <v>1</v>
      </c>
      <c r="G18" s="658">
        <v>22</v>
      </c>
      <c r="H18" s="690"/>
    </row>
    <row r="19" spans="1:8" x14ac:dyDescent="0.25">
      <c r="A19" s="649" t="s">
        <v>462</v>
      </c>
      <c r="B19" s="652">
        <v>15</v>
      </c>
      <c r="C19" s="652">
        <v>10</v>
      </c>
      <c r="D19" s="652">
        <v>0</v>
      </c>
      <c r="E19" s="652">
        <v>4</v>
      </c>
      <c r="F19" s="652">
        <v>0</v>
      </c>
      <c r="G19" s="659">
        <v>1</v>
      </c>
      <c r="H19" s="690"/>
    </row>
    <row r="20" spans="1:8" x14ac:dyDescent="0.25">
      <c r="A20" s="648" t="s">
        <v>323</v>
      </c>
      <c r="B20" s="651">
        <v>7</v>
      </c>
      <c r="C20" s="651">
        <v>4</v>
      </c>
      <c r="D20" s="651">
        <v>0</v>
      </c>
      <c r="E20" s="651">
        <v>3</v>
      </c>
      <c r="F20" s="651">
        <v>0</v>
      </c>
      <c r="G20" s="658">
        <v>0</v>
      </c>
      <c r="H20" s="690"/>
    </row>
    <row r="21" spans="1:8" x14ac:dyDescent="0.25">
      <c r="A21" s="649" t="s">
        <v>324</v>
      </c>
      <c r="B21" s="652">
        <v>42</v>
      </c>
      <c r="C21" s="652">
        <v>20</v>
      </c>
      <c r="D21" s="652">
        <v>1</v>
      </c>
      <c r="E21" s="652">
        <v>17</v>
      </c>
      <c r="F21" s="652">
        <v>0</v>
      </c>
      <c r="G21" s="659">
        <v>4</v>
      </c>
      <c r="H21" s="690"/>
    </row>
    <row r="22" spans="1:8" x14ac:dyDescent="0.25">
      <c r="A22" s="648" t="s">
        <v>325</v>
      </c>
      <c r="B22" s="651">
        <v>11</v>
      </c>
      <c r="C22" s="651">
        <v>10</v>
      </c>
      <c r="D22" s="651">
        <v>0</v>
      </c>
      <c r="E22" s="651">
        <v>1</v>
      </c>
      <c r="F22" s="651">
        <v>0</v>
      </c>
      <c r="G22" s="658">
        <v>0</v>
      </c>
      <c r="H22" s="690"/>
    </row>
    <row r="23" spans="1:8" x14ac:dyDescent="0.25">
      <c r="A23" s="649" t="s">
        <v>326</v>
      </c>
      <c r="B23" s="652">
        <v>208</v>
      </c>
      <c r="C23" s="652">
        <v>67</v>
      </c>
      <c r="D23" s="652">
        <v>1</v>
      </c>
      <c r="E23" s="652">
        <v>63</v>
      </c>
      <c r="F23" s="652">
        <v>0</v>
      </c>
      <c r="G23" s="659">
        <v>77</v>
      </c>
      <c r="H23" s="690"/>
    </row>
    <row r="24" spans="1:8" x14ac:dyDescent="0.25">
      <c r="A24" s="662" t="s">
        <v>327</v>
      </c>
      <c r="B24" s="657">
        <v>816</v>
      </c>
      <c r="C24" s="657">
        <v>429</v>
      </c>
      <c r="D24" s="657">
        <v>2</v>
      </c>
      <c r="E24" s="657">
        <v>279</v>
      </c>
      <c r="F24" s="657">
        <v>1</v>
      </c>
      <c r="G24" s="663">
        <v>105</v>
      </c>
      <c r="H24" s="690"/>
    </row>
    <row r="25" spans="1:8" ht="27" customHeight="1" x14ac:dyDescent="0.25">
      <c r="A25" s="656" t="s">
        <v>328</v>
      </c>
      <c r="B25" s="654"/>
      <c r="C25" s="654"/>
      <c r="D25" s="654"/>
      <c r="E25" s="654"/>
      <c r="F25" s="654"/>
      <c r="G25" s="655"/>
      <c r="H25" s="690"/>
    </row>
    <row r="26" spans="1:8" ht="13.8" thickBot="1" x14ac:dyDescent="0.3">
      <c r="A26" s="697" t="s">
        <v>329</v>
      </c>
      <c r="B26" s="698">
        <v>204</v>
      </c>
      <c r="C26" s="698">
        <v>188</v>
      </c>
      <c r="D26" s="698">
        <v>0</v>
      </c>
      <c r="E26" s="698">
        <v>14</v>
      </c>
      <c r="F26" s="698">
        <v>2</v>
      </c>
      <c r="G26" s="699">
        <v>0</v>
      </c>
      <c r="H26" s="690"/>
    </row>
    <row r="27" spans="1:8" ht="30" customHeight="1" thickBot="1" x14ac:dyDescent="0.3">
      <c r="A27" s="700" t="s">
        <v>330</v>
      </c>
      <c r="B27" s="712">
        <v>1559</v>
      </c>
      <c r="C27" s="701">
        <v>810</v>
      </c>
      <c r="D27" s="701">
        <v>35</v>
      </c>
      <c r="E27" s="701">
        <v>581</v>
      </c>
      <c r="F27" s="701">
        <v>6</v>
      </c>
      <c r="G27" s="702">
        <v>127</v>
      </c>
      <c r="H27" s="690"/>
    </row>
    <row r="28" spans="1:8" ht="22.8" customHeight="1" x14ac:dyDescent="0.25">
      <c r="A28" s="492" t="s">
        <v>331</v>
      </c>
      <c r="B28" s="489"/>
      <c r="C28" s="489"/>
      <c r="D28" s="489"/>
      <c r="E28" s="489"/>
      <c r="F28" s="489"/>
      <c r="G28" s="489"/>
    </row>
    <row r="30" spans="1:8" x14ac:dyDescent="0.25">
      <c r="C30" s="557"/>
    </row>
  </sheetData>
  <hyperlinks>
    <hyperlink ref="I1" location="Contents!A1" display="Return to contents" xr:uid="{32078459-4F94-49B7-8198-BE932620814D}"/>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4">
    <pageSetUpPr fitToPage="1"/>
  </sheetPr>
  <dimension ref="A1:X34"/>
  <sheetViews>
    <sheetView showGridLines="0" zoomScaleNormal="100" workbookViewId="0"/>
  </sheetViews>
  <sheetFormatPr defaultRowHeight="13.2" x14ac:dyDescent="0.25"/>
  <cols>
    <col min="1" max="1" width="32.44140625" customWidth="1"/>
    <col min="2" max="28" width="7.44140625" customWidth="1"/>
  </cols>
  <sheetData>
    <row r="1" spans="1:24" ht="15.6" x14ac:dyDescent="0.3">
      <c r="A1" s="20" t="s">
        <v>494</v>
      </c>
      <c r="B1" s="40"/>
      <c r="C1" s="40"/>
      <c r="D1" s="40"/>
      <c r="E1" s="40"/>
      <c r="F1" s="40"/>
      <c r="G1" s="40"/>
      <c r="H1" s="40"/>
      <c r="I1" s="40"/>
      <c r="J1" s="40"/>
      <c r="K1" s="40"/>
      <c r="L1" s="40"/>
      <c r="M1" s="40"/>
      <c r="N1" s="40"/>
      <c r="O1" s="40"/>
      <c r="P1" s="40"/>
      <c r="Q1" s="31" t="s">
        <v>81</v>
      </c>
      <c r="S1" s="40"/>
      <c r="T1" s="40"/>
      <c r="U1" s="40"/>
      <c r="V1" s="40"/>
      <c r="W1" s="40"/>
      <c r="X1" s="40"/>
    </row>
    <row r="2" spans="1:24" x14ac:dyDescent="0.25">
      <c r="A2" s="40"/>
      <c r="B2" s="40"/>
      <c r="C2" s="40"/>
      <c r="D2" s="40"/>
      <c r="E2" s="40"/>
      <c r="F2" s="40"/>
      <c r="G2" s="40"/>
      <c r="H2" s="40"/>
      <c r="I2" s="40"/>
      <c r="J2" s="40"/>
      <c r="K2" s="40"/>
      <c r="L2" s="40" t="s">
        <v>622</v>
      </c>
      <c r="P2" s="40"/>
      <c r="Q2" s="40"/>
      <c r="R2" s="40"/>
      <c r="S2" s="40"/>
      <c r="T2" s="40"/>
      <c r="U2" s="40"/>
      <c r="V2" s="40"/>
      <c r="W2" s="40"/>
      <c r="X2" s="40"/>
    </row>
    <row r="3" spans="1:24" x14ac:dyDescent="0.25">
      <c r="A3" s="267"/>
      <c r="B3" s="260">
        <v>1996</v>
      </c>
      <c r="C3" s="260">
        <v>1997</v>
      </c>
      <c r="D3" s="260">
        <v>1998</v>
      </c>
      <c r="E3" s="260">
        <v>1999</v>
      </c>
      <c r="F3" s="260">
        <v>2000</v>
      </c>
      <c r="G3" s="260" t="s">
        <v>429</v>
      </c>
      <c r="H3" s="260">
        <v>2002</v>
      </c>
      <c r="I3" s="260">
        <v>2003</v>
      </c>
      <c r="J3" s="260">
        <v>2004</v>
      </c>
      <c r="K3" s="260">
        <v>2005</v>
      </c>
      <c r="L3" s="260">
        <v>2006</v>
      </c>
      <c r="M3" s="260">
        <v>2007</v>
      </c>
      <c r="N3" s="260">
        <v>2008</v>
      </c>
      <c r="O3" s="260">
        <v>2009</v>
      </c>
      <c r="P3" s="260">
        <v>2010</v>
      </c>
    </row>
    <row r="4" spans="1:24" ht="15.75" customHeight="1" x14ac:dyDescent="0.25">
      <c r="A4" s="297" t="s">
        <v>332</v>
      </c>
      <c r="B4" s="472">
        <v>100</v>
      </c>
      <c r="C4" s="471">
        <v>119</v>
      </c>
      <c r="D4" s="471">
        <v>112</v>
      </c>
      <c r="E4" s="471">
        <v>103</v>
      </c>
      <c r="F4" s="471">
        <v>136</v>
      </c>
      <c r="G4" s="471"/>
      <c r="H4" s="471">
        <v>117</v>
      </c>
      <c r="I4" s="471">
        <v>128</v>
      </c>
      <c r="J4" s="471">
        <v>106</v>
      </c>
      <c r="K4" s="471">
        <v>131</v>
      </c>
      <c r="L4" s="471">
        <v>131</v>
      </c>
      <c r="M4" s="471">
        <v>124</v>
      </c>
      <c r="N4" s="471">
        <v>117</v>
      </c>
      <c r="O4" s="471">
        <v>121</v>
      </c>
      <c r="P4" s="471">
        <v>118</v>
      </c>
    </row>
    <row r="5" spans="1:24" ht="15.75" customHeight="1" x14ac:dyDescent="0.25">
      <c r="A5" s="476" t="s">
        <v>333</v>
      </c>
      <c r="B5" s="477">
        <v>100</v>
      </c>
      <c r="C5" s="478">
        <v>110</v>
      </c>
      <c r="D5" s="478">
        <v>116</v>
      </c>
      <c r="E5" s="478">
        <v>119</v>
      </c>
      <c r="F5" s="478">
        <v>122</v>
      </c>
      <c r="G5" s="478">
        <v>123</v>
      </c>
      <c r="H5" s="478">
        <v>124</v>
      </c>
      <c r="I5" s="478">
        <v>124</v>
      </c>
      <c r="J5" s="478">
        <v>124</v>
      </c>
      <c r="K5" s="478">
        <v>126</v>
      </c>
      <c r="L5" s="478">
        <v>127</v>
      </c>
      <c r="M5" s="478">
        <v>126</v>
      </c>
      <c r="N5" s="478">
        <v>124</v>
      </c>
      <c r="O5" s="478">
        <v>122</v>
      </c>
      <c r="P5" s="478">
        <v>121</v>
      </c>
      <c r="R5" s="70"/>
      <c r="S5" s="70"/>
      <c r="T5" s="70"/>
      <c r="U5" s="70"/>
      <c r="V5" s="70"/>
      <c r="W5" s="70"/>
      <c r="X5" s="40"/>
    </row>
    <row r="6" spans="1:24" x14ac:dyDescent="0.25">
      <c r="B6" s="83"/>
      <c r="C6" s="83"/>
      <c r="D6" s="83"/>
      <c r="E6" s="83"/>
      <c r="F6" s="83"/>
      <c r="G6" s="83"/>
      <c r="H6" s="70"/>
      <c r="I6" s="70"/>
      <c r="J6" s="70"/>
      <c r="K6" s="70"/>
      <c r="L6" s="70"/>
      <c r="M6" s="70"/>
      <c r="N6" s="70"/>
      <c r="O6" s="70"/>
      <c r="P6" s="70"/>
      <c r="Q6" s="70"/>
      <c r="R6" s="70"/>
      <c r="S6" s="70"/>
      <c r="T6" s="70"/>
      <c r="U6" s="70"/>
      <c r="V6" s="70"/>
      <c r="W6" s="70"/>
      <c r="X6" s="40"/>
    </row>
    <row r="7" spans="1:24" x14ac:dyDescent="0.25">
      <c r="A7" s="267"/>
      <c r="B7" s="260">
        <v>2010</v>
      </c>
      <c r="C7" s="260">
        <v>2011</v>
      </c>
      <c r="D7" s="260">
        <v>2012</v>
      </c>
      <c r="E7" s="260">
        <v>2013</v>
      </c>
      <c r="F7" s="260">
        <v>2014</v>
      </c>
      <c r="G7" s="260">
        <v>2015</v>
      </c>
      <c r="H7" s="185">
        <v>2016</v>
      </c>
      <c r="I7" s="260">
        <v>2017</v>
      </c>
      <c r="J7" s="260">
        <v>2018</v>
      </c>
      <c r="K7" s="260">
        <v>2019</v>
      </c>
      <c r="L7" s="260" t="s">
        <v>289</v>
      </c>
      <c r="M7" s="260">
        <v>2021</v>
      </c>
      <c r="N7" s="260">
        <v>2022</v>
      </c>
      <c r="O7" s="260">
        <v>2023</v>
      </c>
      <c r="P7" s="260">
        <v>2024</v>
      </c>
    </row>
    <row r="8" spans="1:24" ht="15.75" customHeight="1" x14ac:dyDescent="0.25">
      <c r="A8" s="297" t="s">
        <v>332</v>
      </c>
      <c r="B8" s="471">
        <v>118</v>
      </c>
      <c r="C8" s="471">
        <v>115</v>
      </c>
      <c r="D8" s="471">
        <v>111</v>
      </c>
      <c r="E8" s="471">
        <v>109</v>
      </c>
      <c r="F8" s="471">
        <v>114</v>
      </c>
      <c r="G8" s="471">
        <v>112</v>
      </c>
      <c r="H8" s="471">
        <v>105</v>
      </c>
      <c r="I8" s="471">
        <v>112</v>
      </c>
      <c r="J8" s="471">
        <v>98</v>
      </c>
      <c r="K8" s="471">
        <v>106</v>
      </c>
      <c r="L8" s="471"/>
      <c r="M8" s="471">
        <v>92</v>
      </c>
      <c r="N8" s="471">
        <v>95</v>
      </c>
      <c r="O8" s="471">
        <v>85</v>
      </c>
      <c r="P8" s="471">
        <v>103</v>
      </c>
      <c r="Q8" s="131" t="s">
        <v>464</v>
      </c>
    </row>
    <row r="9" spans="1:24" ht="15.75" customHeight="1" x14ac:dyDescent="0.25">
      <c r="A9" s="476" t="s">
        <v>333</v>
      </c>
      <c r="B9" s="478">
        <v>121</v>
      </c>
      <c r="C9" s="478">
        <v>118</v>
      </c>
      <c r="D9" s="478">
        <v>116</v>
      </c>
      <c r="E9" s="478">
        <v>114</v>
      </c>
      <c r="F9" s="478">
        <v>113</v>
      </c>
      <c r="G9" s="478">
        <v>112</v>
      </c>
      <c r="H9" s="478">
        <v>110</v>
      </c>
      <c r="I9" s="478">
        <v>107</v>
      </c>
      <c r="J9" s="478">
        <v>104</v>
      </c>
      <c r="K9" s="478">
        <v>101</v>
      </c>
      <c r="L9" s="478">
        <v>100</v>
      </c>
      <c r="M9" s="478">
        <v>99</v>
      </c>
      <c r="N9" s="478">
        <v>102</v>
      </c>
      <c r="O9" s="478">
        <v>102</v>
      </c>
      <c r="P9" s="478">
        <v>103</v>
      </c>
      <c r="Q9" s="131" t="s">
        <v>463</v>
      </c>
    </row>
    <row r="10" spans="1:24" x14ac:dyDescent="0.25">
      <c r="A10" s="83" t="s">
        <v>237</v>
      </c>
    </row>
    <row r="11" spans="1:24" x14ac:dyDescent="0.25">
      <c r="A11" s="8" t="s">
        <v>401</v>
      </c>
    </row>
    <row r="12" spans="1:24" x14ac:dyDescent="0.25">
      <c r="A12" s="8" t="s">
        <v>430</v>
      </c>
    </row>
    <row r="13" spans="1:24" x14ac:dyDescent="0.25">
      <c r="A13" s="8"/>
    </row>
    <row r="14" spans="1:24" ht="15.6" x14ac:dyDescent="0.3">
      <c r="A14" s="20" t="s">
        <v>481</v>
      </c>
    </row>
    <row r="34" spans="1:1" x14ac:dyDescent="0.25">
      <c r="A34" s="8" t="s">
        <v>430</v>
      </c>
    </row>
  </sheetData>
  <phoneticPr fontId="28" type="noConversion"/>
  <hyperlinks>
    <hyperlink ref="Q1" location="Contents!A1" display="Return to contents" xr:uid="{00000000-0004-0000-2700-000000000000}"/>
  </hyperlinks>
  <pageMargins left="0.7" right="0.7" top="0.75" bottom="0.75" header="0.3" footer="0.3"/>
  <pageSetup paperSize="9" scale="76"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6">
    <pageSetUpPr fitToPage="1"/>
  </sheetPr>
  <dimension ref="A1:AA63"/>
  <sheetViews>
    <sheetView showGridLines="0" zoomScaleNormal="100" workbookViewId="0"/>
  </sheetViews>
  <sheetFormatPr defaultRowHeight="13.2" x14ac:dyDescent="0.25"/>
  <cols>
    <col min="1" max="1" width="28.5546875" customWidth="1"/>
    <col min="2" max="22" width="8.44140625" customWidth="1"/>
  </cols>
  <sheetData>
    <row r="1" spans="1:27" ht="15.6" x14ac:dyDescent="0.3">
      <c r="A1" s="20" t="s">
        <v>482</v>
      </c>
      <c r="B1" s="40"/>
      <c r="C1" s="40"/>
      <c r="D1" s="40"/>
      <c r="E1" s="40"/>
      <c r="F1" s="40"/>
      <c r="G1" s="40"/>
      <c r="H1" s="40"/>
      <c r="I1" s="40"/>
      <c r="J1" s="40"/>
      <c r="K1" s="40"/>
      <c r="L1" s="40"/>
      <c r="M1" s="40"/>
      <c r="N1" s="40"/>
      <c r="O1" s="40"/>
      <c r="P1" s="31" t="s">
        <v>81</v>
      </c>
      <c r="Q1" s="40"/>
      <c r="R1" s="40"/>
      <c r="S1" s="40"/>
      <c r="T1" s="40"/>
      <c r="U1" s="40"/>
    </row>
    <row r="2" spans="1:27" x14ac:dyDescent="0.25">
      <c r="A2" s="70"/>
      <c r="B2" s="70"/>
      <c r="C2" s="70"/>
      <c r="D2" s="70"/>
      <c r="E2" s="70"/>
      <c r="F2" s="70"/>
      <c r="G2" s="70"/>
      <c r="H2" s="70"/>
      <c r="I2" s="70"/>
      <c r="J2" s="70"/>
      <c r="K2" s="70"/>
      <c r="L2" s="70"/>
      <c r="M2" s="40" t="s">
        <v>623</v>
      </c>
      <c r="P2" s="9"/>
      <c r="Q2" s="70"/>
      <c r="R2" s="70"/>
      <c r="S2" s="40"/>
      <c r="U2" s="9"/>
    </row>
    <row r="3" spans="1:27" x14ac:dyDescent="0.25">
      <c r="A3" s="186" t="s">
        <v>333</v>
      </c>
      <c r="B3" s="185">
        <v>1996</v>
      </c>
      <c r="C3" s="185">
        <v>1997</v>
      </c>
      <c r="D3" s="185">
        <v>1998</v>
      </c>
      <c r="E3" s="185">
        <v>1999</v>
      </c>
      <c r="F3" s="185">
        <v>2000</v>
      </c>
      <c r="G3" s="185">
        <v>2001</v>
      </c>
      <c r="H3" s="185">
        <v>2002</v>
      </c>
      <c r="I3" s="185">
        <v>2003</v>
      </c>
      <c r="J3" s="185">
        <v>2004</v>
      </c>
      <c r="K3" s="185">
        <v>2005</v>
      </c>
      <c r="L3" s="185">
        <v>2006</v>
      </c>
      <c r="M3" s="185">
        <v>2007</v>
      </c>
      <c r="N3" s="185">
        <v>2008</v>
      </c>
      <c r="O3" s="185">
        <v>2009</v>
      </c>
      <c r="P3" s="185">
        <v>2010</v>
      </c>
      <c r="Q3" s="365"/>
      <c r="R3" s="365"/>
      <c r="S3" s="365"/>
      <c r="T3" s="365"/>
      <c r="U3" s="365"/>
      <c r="V3" s="365"/>
      <c r="W3" s="365"/>
      <c r="X3" s="365"/>
      <c r="Y3" s="353"/>
      <c r="Z3" s="353"/>
    </row>
    <row r="4" spans="1:27" x14ac:dyDescent="0.25">
      <c r="A4" s="474" t="s">
        <v>334</v>
      </c>
      <c r="B4" s="667">
        <v>100</v>
      </c>
      <c r="C4" s="667">
        <v>105.3328426069175</v>
      </c>
      <c r="D4" s="667">
        <v>108.2517169337786</v>
      </c>
      <c r="E4" s="667">
        <v>110.83649409575921</v>
      </c>
      <c r="F4" s="667">
        <v>113.7057342100623</v>
      </c>
      <c r="G4" s="667">
        <v>114.6316258358369</v>
      </c>
      <c r="H4" s="667">
        <v>114.2257714365392</v>
      </c>
      <c r="I4" s="667">
        <v>113.651241856879</v>
      </c>
      <c r="J4" s="667">
        <v>112.9676724729552</v>
      </c>
      <c r="K4" s="667">
        <v>112.20596097963239</v>
      </c>
      <c r="L4" s="667">
        <v>110.7581929800879</v>
      </c>
      <c r="M4" s="667">
        <v>108.583404079362</v>
      </c>
      <c r="N4" s="667">
        <v>106.3111842325269</v>
      </c>
      <c r="O4" s="667">
        <v>104.2421731587375</v>
      </c>
      <c r="P4" s="667">
        <v>101.36196286861239</v>
      </c>
      <c r="Q4" s="366"/>
      <c r="R4" s="366"/>
      <c r="S4" s="366"/>
      <c r="T4" s="366"/>
      <c r="U4" s="366"/>
      <c r="V4" s="366"/>
      <c r="W4" s="367"/>
      <c r="X4" s="366"/>
      <c r="Y4" s="366"/>
      <c r="Z4" s="366"/>
      <c r="AA4" s="291"/>
    </row>
    <row r="5" spans="1:27" x14ac:dyDescent="0.25">
      <c r="A5" s="473" t="s">
        <v>335</v>
      </c>
      <c r="B5" s="668">
        <v>100</v>
      </c>
      <c r="C5" s="668">
        <v>112.6147153336713</v>
      </c>
      <c r="D5" s="668">
        <v>117.7321977991397</v>
      </c>
      <c r="E5" s="668">
        <v>118.4778974583886</v>
      </c>
      <c r="F5" s="668">
        <v>118.1606336105835</v>
      </c>
      <c r="G5" s="668">
        <v>117.2708305248389</v>
      </c>
      <c r="H5" s="668">
        <v>116.518087404745</v>
      </c>
      <c r="I5" s="668">
        <v>116.6297979191978</v>
      </c>
      <c r="J5" s="668">
        <v>117.8370944004147</v>
      </c>
      <c r="K5" s="668">
        <v>121.7691904806603</v>
      </c>
      <c r="L5" s="668">
        <v>125.64372387090199</v>
      </c>
      <c r="M5" s="668">
        <v>127.2144543489613</v>
      </c>
      <c r="N5" s="668">
        <v>126.9403179043242</v>
      </c>
      <c r="O5" s="668">
        <v>126.6558515124993</v>
      </c>
      <c r="P5" s="668">
        <v>127.3522786932145</v>
      </c>
      <c r="Q5" s="366"/>
      <c r="R5" s="366"/>
      <c r="S5" s="366"/>
      <c r="T5" s="366"/>
      <c r="U5" s="366"/>
      <c r="V5" s="366"/>
      <c r="W5" s="367"/>
      <c r="X5" s="366"/>
      <c r="Y5" s="366"/>
      <c r="Z5" s="366"/>
      <c r="AA5" s="291"/>
    </row>
    <row r="6" spans="1:27" x14ac:dyDescent="0.25">
      <c r="A6" s="474" t="s">
        <v>336</v>
      </c>
      <c r="B6" s="667">
        <v>100</v>
      </c>
      <c r="C6" s="667">
        <v>108.49951016054941</v>
      </c>
      <c r="D6" s="667">
        <v>116.3014917523125</v>
      </c>
      <c r="E6" s="667">
        <v>124.0989236296419</v>
      </c>
      <c r="F6" s="667">
        <v>134.06279883129659</v>
      </c>
      <c r="G6" s="667">
        <v>143.5906606960354</v>
      </c>
      <c r="H6" s="667">
        <v>148.65404694058199</v>
      </c>
      <c r="I6" s="667">
        <v>147.56278867906241</v>
      </c>
      <c r="J6" s="667">
        <v>144.1566784720695</v>
      </c>
      <c r="K6" s="667">
        <v>141.20912000828901</v>
      </c>
      <c r="L6" s="667">
        <v>139.53530841607761</v>
      </c>
      <c r="M6" s="667">
        <v>139.41166767103471</v>
      </c>
      <c r="N6" s="667">
        <v>140.2448551081784</v>
      </c>
      <c r="O6" s="667">
        <v>140.36994524029291</v>
      </c>
      <c r="P6" s="667">
        <v>137.96697191297409</v>
      </c>
      <c r="Q6" s="366"/>
      <c r="R6" s="366"/>
      <c r="S6" s="366"/>
      <c r="T6" s="366"/>
      <c r="U6" s="366"/>
      <c r="V6" s="366"/>
      <c r="W6" s="367"/>
      <c r="X6" s="366"/>
      <c r="Y6" s="366"/>
      <c r="Z6" s="366"/>
      <c r="AA6" s="291"/>
    </row>
    <row r="7" spans="1:27" x14ac:dyDescent="0.25">
      <c r="A7" s="473" t="s">
        <v>337</v>
      </c>
      <c r="B7" s="668">
        <v>100</v>
      </c>
      <c r="C7" s="668">
        <v>116.0002713953031</v>
      </c>
      <c r="D7" s="668">
        <v>127.54338582105569</v>
      </c>
      <c r="E7" s="668">
        <v>135.97321434023601</v>
      </c>
      <c r="F7" s="668">
        <v>141.9512292283878</v>
      </c>
      <c r="G7" s="668">
        <v>144.61591140507431</v>
      </c>
      <c r="H7" s="668">
        <v>145.70280966881199</v>
      </c>
      <c r="I7" s="668">
        <v>146.91690837988199</v>
      </c>
      <c r="J7" s="668">
        <v>147.69764771522901</v>
      </c>
      <c r="K7" s="668">
        <v>147.4129448653228</v>
      </c>
      <c r="L7" s="668">
        <v>145.3951513720373</v>
      </c>
      <c r="M7" s="668">
        <v>142.65557835639811</v>
      </c>
      <c r="N7" s="668">
        <v>139.33939395230519</v>
      </c>
      <c r="O7" s="668">
        <v>136.0463904543868</v>
      </c>
      <c r="P7" s="668">
        <v>130.6131568546152</v>
      </c>
      <c r="Q7" s="366"/>
      <c r="R7" s="366"/>
      <c r="S7" s="366"/>
      <c r="T7" s="366"/>
      <c r="U7" s="366"/>
      <c r="V7" s="366"/>
      <c r="W7" s="367"/>
      <c r="X7" s="366"/>
      <c r="Y7" s="366"/>
      <c r="Z7" s="366"/>
      <c r="AA7" s="291"/>
    </row>
    <row r="8" spans="1:27" x14ac:dyDescent="0.25">
      <c r="A8" s="474" t="s">
        <v>338</v>
      </c>
      <c r="B8" s="667">
        <v>100</v>
      </c>
      <c r="C8" s="667">
        <v>105.6756353554936</v>
      </c>
      <c r="D8" s="667">
        <v>113.2224949291155</v>
      </c>
      <c r="E8" s="667">
        <v>120.397143185865</v>
      </c>
      <c r="F8" s="667">
        <v>125.39695254803721</v>
      </c>
      <c r="G8" s="667">
        <v>125.7276025079203</v>
      </c>
      <c r="H8" s="667">
        <v>125.2305320823494</v>
      </c>
      <c r="I8" s="667">
        <v>128.60254936649221</v>
      </c>
      <c r="J8" s="667">
        <v>136.56450257911629</v>
      </c>
      <c r="K8" s="667">
        <v>145.66236548528209</v>
      </c>
      <c r="L8" s="667">
        <v>148.09935723054281</v>
      </c>
      <c r="M8" s="667">
        <v>142.3507209542783</v>
      </c>
      <c r="N8" s="667">
        <v>135.8351306861982</v>
      </c>
      <c r="O8" s="667">
        <v>132.00139093058999</v>
      </c>
      <c r="P8" s="667">
        <v>131.40105677626059</v>
      </c>
      <c r="Q8" s="366"/>
      <c r="R8" s="366"/>
      <c r="S8" s="366"/>
      <c r="T8" s="366"/>
      <c r="U8" s="366"/>
      <c r="V8" s="366"/>
      <c r="W8" s="367"/>
      <c r="X8" s="366"/>
      <c r="Y8" s="366"/>
      <c r="Z8" s="366"/>
      <c r="AA8" s="291"/>
    </row>
    <row r="9" spans="1:27" x14ac:dyDescent="0.25">
      <c r="A9" s="473" t="s">
        <v>339</v>
      </c>
      <c r="B9" s="668">
        <v>100</v>
      </c>
      <c r="C9" s="668">
        <v>109.7542734412371</v>
      </c>
      <c r="D9" s="668">
        <v>115.53393358907719</v>
      </c>
      <c r="E9" s="668">
        <v>119.1715745606503</v>
      </c>
      <c r="F9" s="668">
        <v>122.170694152359</v>
      </c>
      <c r="G9" s="668">
        <v>123.3998260941319</v>
      </c>
      <c r="H9" s="668">
        <v>123.5297708508801</v>
      </c>
      <c r="I9" s="668">
        <v>123.7250863758627</v>
      </c>
      <c r="J9" s="668">
        <v>124.4031030574906</v>
      </c>
      <c r="K9" s="668">
        <v>126.0231443266985</v>
      </c>
      <c r="L9" s="668">
        <v>126.7155524779385</v>
      </c>
      <c r="M9" s="668">
        <v>125.71465605053351</v>
      </c>
      <c r="N9" s="668">
        <v>123.9551049494201</v>
      </c>
      <c r="O9" s="668">
        <v>122.3975744995205</v>
      </c>
      <c r="P9" s="668">
        <v>120.62033701095319</v>
      </c>
      <c r="Q9" s="366"/>
      <c r="R9" s="366"/>
      <c r="S9" s="366"/>
      <c r="T9" s="366"/>
      <c r="U9" s="366"/>
      <c r="V9" s="366"/>
      <c r="W9" s="367"/>
      <c r="X9" s="366"/>
      <c r="Y9" s="366"/>
      <c r="Z9" s="366"/>
      <c r="AA9" s="291"/>
    </row>
    <row r="10" spans="1:27" x14ac:dyDescent="0.25">
      <c r="A10" s="68"/>
      <c r="B10" s="68"/>
      <c r="C10" s="68"/>
      <c r="D10" s="68"/>
      <c r="E10" s="68"/>
      <c r="F10" s="68"/>
      <c r="G10" s="68"/>
      <c r="H10" s="68"/>
      <c r="I10" s="68"/>
      <c r="J10" s="68"/>
      <c r="K10" s="68"/>
      <c r="L10" s="68"/>
      <c r="M10" s="68"/>
      <c r="N10" s="77"/>
      <c r="O10" s="77"/>
      <c r="P10" s="77"/>
      <c r="Q10" s="77"/>
      <c r="R10" s="77"/>
      <c r="U10" s="159"/>
      <c r="Z10" s="159"/>
    </row>
    <row r="11" spans="1:27" x14ac:dyDescent="0.25">
      <c r="A11" s="186" t="s">
        <v>333</v>
      </c>
      <c r="B11" s="185">
        <v>2011</v>
      </c>
      <c r="C11" s="185">
        <v>2012</v>
      </c>
      <c r="D11" s="185">
        <v>2013</v>
      </c>
      <c r="E11" s="185">
        <v>2014</v>
      </c>
      <c r="F11" s="185">
        <v>2015</v>
      </c>
      <c r="G11" s="185">
        <v>2016</v>
      </c>
      <c r="H11" s="185">
        <v>2017</v>
      </c>
      <c r="I11" s="185">
        <v>2018</v>
      </c>
      <c r="J11" s="185">
        <v>2019</v>
      </c>
      <c r="K11" s="185">
        <v>2020</v>
      </c>
      <c r="L11" s="185">
        <v>2021</v>
      </c>
      <c r="M11" s="185">
        <v>2022</v>
      </c>
      <c r="N11" s="185">
        <v>2023</v>
      </c>
      <c r="O11" s="185">
        <v>2024</v>
      </c>
      <c r="Q11" s="365"/>
      <c r="R11" s="365"/>
      <c r="S11" s="365"/>
      <c r="T11" s="365"/>
      <c r="U11" s="365"/>
      <c r="V11" s="365"/>
      <c r="W11" s="353"/>
      <c r="X11" s="353"/>
    </row>
    <row r="12" spans="1:27" x14ac:dyDescent="0.25">
      <c r="A12" s="474" t="s">
        <v>334</v>
      </c>
      <c r="B12" s="667">
        <v>97.851625865463845</v>
      </c>
      <c r="C12" s="667">
        <v>93.831867250964038</v>
      </c>
      <c r="D12" s="667">
        <v>89.829652813288831</v>
      </c>
      <c r="E12" s="667">
        <v>86.276158634941368</v>
      </c>
      <c r="F12" s="667">
        <v>82.831908129714577</v>
      </c>
      <c r="G12" s="667">
        <v>79.017417543230408</v>
      </c>
      <c r="H12" s="667">
        <v>75.190963811120767</v>
      </c>
      <c r="I12" s="667">
        <v>71.671323383195428</v>
      </c>
      <c r="J12" s="667">
        <v>69.318149558118606</v>
      </c>
      <c r="K12" s="667">
        <v>68.171633651094851</v>
      </c>
      <c r="L12" s="667">
        <v>68.171814795730668</v>
      </c>
      <c r="M12" s="667">
        <v>69.122760292702978</v>
      </c>
      <c r="N12" s="667">
        <v>69.94247184758828</v>
      </c>
      <c r="O12" s="669">
        <v>69.465644032695906</v>
      </c>
      <c r="Q12" s="356"/>
      <c r="R12" s="356"/>
      <c r="S12" s="356"/>
      <c r="T12" s="356"/>
      <c r="U12" s="364"/>
      <c r="V12" s="356"/>
      <c r="W12" s="356"/>
      <c r="X12" s="356"/>
    </row>
    <row r="13" spans="1:27" x14ac:dyDescent="0.25">
      <c r="A13" s="473" t="s">
        <v>335</v>
      </c>
      <c r="B13" s="668">
        <v>128.46046263512829</v>
      </c>
      <c r="C13" s="668">
        <v>129.1787447472004</v>
      </c>
      <c r="D13" s="668">
        <v>129.05279584324521</v>
      </c>
      <c r="E13" s="668">
        <v>128.31615236261649</v>
      </c>
      <c r="F13" s="668">
        <v>126.2085325630562</v>
      </c>
      <c r="G13" s="668">
        <v>123.1994265834098</v>
      </c>
      <c r="H13" s="668">
        <v>120.5967132315462</v>
      </c>
      <c r="I13" s="668">
        <v>118.363919219716</v>
      </c>
      <c r="J13" s="668">
        <v>116.45180330484359</v>
      </c>
      <c r="K13" s="668">
        <v>115.3062234332299</v>
      </c>
      <c r="L13" s="668">
        <v>116.5968208725878</v>
      </c>
      <c r="M13" s="668">
        <v>121.5151677590629</v>
      </c>
      <c r="N13" s="668">
        <v>128.81434217044159</v>
      </c>
      <c r="O13" s="670">
        <v>135.62951166444191</v>
      </c>
      <c r="Q13" s="356"/>
      <c r="R13" s="356"/>
      <c r="S13" s="356"/>
      <c r="T13" s="356"/>
      <c r="U13" s="364"/>
      <c r="V13" s="356"/>
      <c r="W13" s="356"/>
      <c r="X13" s="356"/>
    </row>
    <row r="14" spans="1:27" x14ac:dyDescent="0.25">
      <c r="A14" s="474" t="s">
        <v>336</v>
      </c>
      <c r="B14" s="667">
        <v>134.2361337203709</v>
      </c>
      <c r="C14" s="667">
        <v>131.08784918832859</v>
      </c>
      <c r="D14" s="667">
        <v>126.9759145759943</v>
      </c>
      <c r="E14" s="667">
        <v>122.1774393502056</v>
      </c>
      <c r="F14" s="667">
        <v>120.6328443305606</v>
      </c>
      <c r="G14" s="667">
        <v>122.91789746819499</v>
      </c>
      <c r="H14" s="667">
        <v>125.4698796285505</v>
      </c>
      <c r="I14" s="667">
        <v>124.40689964918749</v>
      </c>
      <c r="J14" s="667">
        <v>120.4066901579663</v>
      </c>
      <c r="K14" s="667">
        <v>113.8204810744504</v>
      </c>
      <c r="L14" s="667">
        <v>106.5333940047834</v>
      </c>
      <c r="M14" s="667">
        <v>100.65125926379559</v>
      </c>
      <c r="N14" s="667">
        <v>96.497766643079999</v>
      </c>
      <c r="O14" s="669">
        <v>92.772946954390164</v>
      </c>
      <c r="Q14" s="356"/>
      <c r="R14" s="356"/>
      <c r="S14" s="356"/>
      <c r="T14" s="356"/>
      <c r="U14" s="364"/>
      <c r="V14" s="356"/>
      <c r="W14" s="356"/>
      <c r="X14" s="356"/>
    </row>
    <row r="15" spans="1:27" x14ac:dyDescent="0.25">
      <c r="A15" s="473" t="s">
        <v>337</v>
      </c>
      <c r="B15" s="668">
        <v>121.8518547100512</v>
      </c>
      <c r="C15" s="668">
        <v>113.6674649952606</v>
      </c>
      <c r="D15" s="668">
        <v>113.76646863346321</v>
      </c>
      <c r="E15" s="668">
        <v>121.7983358240358</v>
      </c>
      <c r="F15" s="668">
        <v>129.00135815235001</v>
      </c>
      <c r="G15" s="668">
        <v>131.45902779885591</v>
      </c>
      <c r="H15" s="668">
        <v>129.8644178620321</v>
      </c>
      <c r="I15" s="668">
        <v>126.1234940528057</v>
      </c>
      <c r="J15" s="668">
        <v>122.8994897463171</v>
      </c>
      <c r="K15" s="668">
        <v>120.93463201846799</v>
      </c>
      <c r="L15" s="668">
        <v>120.00293544725859</v>
      </c>
      <c r="M15" s="668">
        <v>119.62973305848151</v>
      </c>
      <c r="N15" s="668">
        <v>119.01842958403959</v>
      </c>
      <c r="O15" s="670">
        <v>116.83841574719629</v>
      </c>
      <c r="Q15" s="356"/>
      <c r="R15" s="356"/>
      <c r="S15" s="356"/>
      <c r="T15" s="356"/>
      <c r="U15" s="364"/>
      <c r="V15" s="356"/>
      <c r="W15" s="356"/>
      <c r="X15" s="356"/>
    </row>
    <row r="16" spans="1:27" x14ac:dyDescent="0.25">
      <c r="A16" s="474" t="s">
        <v>338</v>
      </c>
      <c r="B16" s="667">
        <v>133.68341941026739</v>
      </c>
      <c r="C16" s="667">
        <v>137.13374826906531</v>
      </c>
      <c r="D16" s="667">
        <v>140.69265666226829</v>
      </c>
      <c r="E16" s="667">
        <v>142.83876764245409</v>
      </c>
      <c r="F16" s="667">
        <v>141.89547317469101</v>
      </c>
      <c r="G16" s="667">
        <v>138.3450367436771</v>
      </c>
      <c r="H16" s="667">
        <v>134.0638526408986</v>
      </c>
      <c r="I16" s="667">
        <v>130.5680635584138</v>
      </c>
      <c r="J16" s="667">
        <v>127.66346258601089</v>
      </c>
      <c r="K16" s="667">
        <v>124.3710883759953</v>
      </c>
      <c r="L16" s="667">
        <v>122.19501628194929</v>
      </c>
      <c r="M16" s="667">
        <v>122.572177155706</v>
      </c>
      <c r="N16" s="667">
        <v>123.9178539485231</v>
      </c>
      <c r="O16" s="669">
        <v>124</v>
      </c>
      <c r="Q16" s="356"/>
      <c r="R16" s="356"/>
      <c r="S16" s="356"/>
      <c r="T16" s="356"/>
      <c r="U16" s="364"/>
      <c r="V16" s="356"/>
      <c r="W16" s="356"/>
      <c r="X16" s="356"/>
    </row>
    <row r="17" spans="1:25" x14ac:dyDescent="0.25">
      <c r="A17" s="473" t="s">
        <v>339</v>
      </c>
      <c r="B17" s="668">
        <v>118.35917435088641</v>
      </c>
      <c r="C17" s="668">
        <v>115.9061507721123</v>
      </c>
      <c r="D17" s="668">
        <v>114.2280892536246</v>
      </c>
      <c r="E17" s="668">
        <v>113.3941556080585</v>
      </c>
      <c r="F17" s="668">
        <v>112.0383020709703</v>
      </c>
      <c r="G17" s="668">
        <v>109.76642835512661</v>
      </c>
      <c r="H17" s="668">
        <v>107.0517107165772</v>
      </c>
      <c r="I17" s="668">
        <v>104.0257097625216</v>
      </c>
      <c r="J17" s="668">
        <v>101.4410121794986</v>
      </c>
      <c r="K17" s="668">
        <v>99.506343777439085</v>
      </c>
      <c r="L17" s="668">
        <v>98.931485646359661</v>
      </c>
      <c r="M17" s="668">
        <v>100.1965536571259</v>
      </c>
      <c r="N17" s="668">
        <v>102.23495815211371</v>
      </c>
      <c r="O17" s="670">
        <v>103</v>
      </c>
      <c r="Q17" s="356"/>
      <c r="R17" s="356"/>
      <c r="S17" s="356"/>
      <c r="T17" s="356"/>
      <c r="U17" s="364"/>
      <c r="V17" s="356"/>
      <c r="W17" s="356"/>
      <c r="X17" s="356"/>
    </row>
    <row r="18" spans="1:25" x14ac:dyDescent="0.25">
      <c r="A18" s="83" t="s">
        <v>237</v>
      </c>
      <c r="B18" s="70"/>
      <c r="C18" s="70"/>
      <c r="D18" s="70"/>
      <c r="E18" s="70"/>
      <c r="F18" s="70"/>
      <c r="G18" s="70"/>
      <c r="H18" s="70"/>
      <c r="I18" s="70"/>
      <c r="J18" s="70"/>
      <c r="K18" s="70"/>
      <c r="L18" s="70"/>
      <c r="M18" s="70"/>
      <c r="N18" s="70"/>
      <c r="O18" s="70"/>
      <c r="P18" s="70"/>
      <c r="Q18" s="116"/>
      <c r="R18" s="70"/>
      <c r="S18" s="70"/>
      <c r="T18" s="40"/>
      <c r="U18" s="40"/>
    </row>
    <row r="19" spans="1:25" x14ac:dyDescent="0.25">
      <c r="A19" s="8" t="s">
        <v>401</v>
      </c>
      <c r="B19" s="70"/>
      <c r="C19" s="70"/>
      <c r="D19" s="70"/>
      <c r="E19" s="70"/>
      <c r="F19" s="70"/>
      <c r="G19" s="70"/>
      <c r="H19" s="70"/>
      <c r="I19" s="70"/>
      <c r="J19" s="70"/>
      <c r="K19" s="70"/>
      <c r="L19" s="70"/>
      <c r="M19" s="70"/>
      <c r="N19" s="70"/>
      <c r="O19" s="70"/>
      <c r="P19" s="70"/>
      <c r="Q19" s="70"/>
      <c r="R19" s="70"/>
      <c r="S19" s="70"/>
      <c r="T19" s="40"/>
      <c r="U19" s="40"/>
      <c r="V19" s="291"/>
      <c r="W19" s="291"/>
      <c r="X19" s="291"/>
      <c r="Y19" s="291"/>
    </row>
    <row r="21" spans="1:25" ht="15.6" x14ac:dyDescent="0.3">
      <c r="A21" s="20" t="s">
        <v>483</v>
      </c>
    </row>
    <row r="41" spans="1:9" ht="15.6" x14ac:dyDescent="0.3">
      <c r="A41" s="20" t="s">
        <v>600</v>
      </c>
      <c r="B41" s="40"/>
      <c r="C41" s="40"/>
      <c r="D41" s="40"/>
      <c r="E41" s="40"/>
    </row>
    <row r="42" spans="1:9" ht="42.75" customHeight="1" x14ac:dyDescent="0.25">
      <c r="A42" s="493" t="s">
        <v>340</v>
      </c>
      <c r="B42" s="734" t="s">
        <v>341</v>
      </c>
      <c r="C42" s="735"/>
      <c r="D42" s="734" t="s">
        <v>342</v>
      </c>
      <c r="E42" s="735"/>
      <c r="F42" s="734" t="s">
        <v>343</v>
      </c>
      <c r="G42" s="735"/>
      <c r="H42" s="734" t="s">
        <v>344</v>
      </c>
      <c r="I42" s="735"/>
    </row>
    <row r="43" spans="1:9" ht="12.75" customHeight="1" x14ac:dyDescent="0.25">
      <c r="A43" s="494" t="s">
        <v>345</v>
      </c>
      <c r="B43" s="736" t="s">
        <v>346</v>
      </c>
      <c r="C43" s="737"/>
      <c r="D43" s="736" t="s">
        <v>347</v>
      </c>
      <c r="E43" s="737"/>
      <c r="F43" s="736" t="s">
        <v>348</v>
      </c>
      <c r="G43" s="737"/>
      <c r="H43" s="736" t="s">
        <v>349</v>
      </c>
      <c r="I43" s="737"/>
    </row>
    <row r="44" spans="1:9" ht="12.75" customHeight="1" x14ac:dyDescent="0.25">
      <c r="A44" s="495" t="s">
        <v>350</v>
      </c>
      <c r="B44" s="738" t="s">
        <v>351</v>
      </c>
      <c r="C44" s="739"/>
      <c r="D44" s="738" t="s">
        <v>352</v>
      </c>
      <c r="E44" s="739"/>
      <c r="F44" s="738" t="s">
        <v>353</v>
      </c>
      <c r="G44" s="739"/>
      <c r="H44" s="738" t="s">
        <v>354</v>
      </c>
      <c r="I44" s="739"/>
    </row>
    <row r="45" spans="1:9" ht="12.75" customHeight="1" x14ac:dyDescent="0.25">
      <c r="A45" s="494" t="s">
        <v>355</v>
      </c>
      <c r="B45" s="736" t="s">
        <v>356</v>
      </c>
      <c r="C45" s="737"/>
      <c r="D45" s="736" t="s">
        <v>357</v>
      </c>
      <c r="E45" s="737"/>
      <c r="F45" s="736" t="s">
        <v>358</v>
      </c>
      <c r="G45" s="737"/>
      <c r="H45" s="736" t="s">
        <v>359</v>
      </c>
      <c r="I45" s="737"/>
    </row>
    <row r="46" spans="1:9" ht="12.75" customHeight="1" x14ac:dyDescent="0.25">
      <c r="A46" s="495" t="s">
        <v>360</v>
      </c>
      <c r="B46" s="738" t="s">
        <v>361</v>
      </c>
      <c r="C46" s="739"/>
      <c r="D46" s="738" t="s">
        <v>362</v>
      </c>
      <c r="E46" s="739"/>
      <c r="F46" s="738" t="s">
        <v>363</v>
      </c>
      <c r="G46" s="739"/>
      <c r="H46" s="738" t="s">
        <v>364</v>
      </c>
      <c r="I46" s="739"/>
    </row>
    <row r="47" spans="1:9" ht="12.75" customHeight="1" x14ac:dyDescent="0.25">
      <c r="A47" s="494" t="s">
        <v>365</v>
      </c>
      <c r="B47" s="736" t="s">
        <v>366</v>
      </c>
      <c r="C47" s="737"/>
      <c r="D47" s="736" t="s">
        <v>367</v>
      </c>
      <c r="E47" s="737"/>
      <c r="F47" s="736" t="s">
        <v>368</v>
      </c>
      <c r="G47" s="737"/>
      <c r="H47" s="736" t="s">
        <v>369</v>
      </c>
      <c r="I47" s="737"/>
    </row>
    <row r="48" spans="1:9" ht="12.75" customHeight="1" x14ac:dyDescent="0.25">
      <c r="A48" s="495" t="s">
        <v>370</v>
      </c>
      <c r="B48" s="738" t="s">
        <v>371</v>
      </c>
      <c r="C48" s="739"/>
      <c r="D48" s="738" t="s">
        <v>372</v>
      </c>
      <c r="E48" s="739"/>
      <c r="F48" s="738"/>
      <c r="G48" s="739"/>
      <c r="H48" s="738" t="s">
        <v>373</v>
      </c>
      <c r="I48" s="739"/>
    </row>
    <row r="49" spans="1:9" ht="12.75" customHeight="1" x14ac:dyDescent="0.25">
      <c r="A49" s="494" t="s">
        <v>374</v>
      </c>
      <c r="B49" s="736" t="s">
        <v>375</v>
      </c>
      <c r="C49" s="737"/>
      <c r="D49" s="736" t="s">
        <v>376</v>
      </c>
      <c r="E49" s="737"/>
      <c r="F49" s="736"/>
      <c r="G49" s="737"/>
      <c r="H49" s="736"/>
      <c r="I49" s="737"/>
    </row>
    <row r="50" spans="1:9" ht="12.75" customHeight="1" x14ac:dyDescent="0.25">
      <c r="A50" s="495" t="s">
        <v>377</v>
      </c>
      <c r="B50" s="738" t="s">
        <v>378</v>
      </c>
      <c r="C50" s="739"/>
      <c r="D50" s="738" t="s">
        <v>379</v>
      </c>
      <c r="E50" s="739"/>
      <c r="F50" s="738"/>
      <c r="G50" s="739"/>
      <c r="H50" s="738"/>
      <c r="I50" s="739"/>
    </row>
    <row r="51" spans="1:9" ht="12.75" customHeight="1" x14ac:dyDescent="0.25">
      <c r="A51" s="494" t="s">
        <v>380</v>
      </c>
      <c r="B51" s="736" t="s">
        <v>381</v>
      </c>
      <c r="C51" s="737"/>
      <c r="D51" s="736"/>
      <c r="E51" s="737"/>
      <c r="F51" s="736"/>
      <c r="G51" s="737"/>
      <c r="H51" s="736"/>
      <c r="I51" s="737"/>
    </row>
    <row r="52" spans="1:9" ht="12.75" customHeight="1" x14ac:dyDescent="0.25">
      <c r="A52" s="495" t="s">
        <v>382</v>
      </c>
      <c r="B52" s="738" t="s">
        <v>383</v>
      </c>
      <c r="C52" s="739"/>
      <c r="D52" s="738"/>
      <c r="E52" s="739"/>
      <c r="F52" s="738"/>
      <c r="G52" s="739"/>
      <c r="H52" s="738"/>
      <c r="I52" s="739"/>
    </row>
    <row r="53" spans="1:9" ht="12.75" customHeight="1" x14ac:dyDescent="0.25">
      <c r="A53" s="494" t="s">
        <v>384</v>
      </c>
      <c r="B53" s="736" t="s">
        <v>385</v>
      </c>
      <c r="C53" s="737"/>
      <c r="D53" s="736"/>
      <c r="E53" s="737"/>
      <c r="F53" s="736"/>
      <c r="G53" s="737"/>
      <c r="H53" s="736"/>
      <c r="I53" s="737"/>
    </row>
    <row r="54" spans="1:9" ht="12.75" customHeight="1" x14ac:dyDescent="0.25">
      <c r="A54" s="495" t="s">
        <v>386</v>
      </c>
      <c r="B54" s="738" t="s">
        <v>387</v>
      </c>
      <c r="C54" s="739"/>
      <c r="D54" s="738"/>
      <c r="E54" s="739"/>
      <c r="F54" s="738"/>
      <c r="G54" s="739"/>
      <c r="H54" s="738"/>
      <c r="I54" s="739"/>
    </row>
    <row r="55" spans="1:9" ht="12.75" customHeight="1" x14ac:dyDescent="0.25">
      <c r="A55" s="494" t="s">
        <v>388</v>
      </c>
      <c r="B55" s="736" t="s">
        <v>389</v>
      </c>
      <c r="C55" s="737"/>
      <c r="D55" s="736"/>
      <c r="E55" s="737"/>
      <c r="F55" s="736"/>
      <c r="G55" s="737"/>
      <c r="H55" s="736"/>
      <c r="I55" s="737"/>
    </row>
    <row r="56" spans="1:9" ht="12.75" customHeight="1" x14ac:dyDescent="0.25">
      <c r="A56" s="495" t="s">
        <v>390</v>
      </c>
      <c r="B56" s="738" t="s">
        <v>391</v>
      </c>
      <c r="C56" s="739"/>
      <c r="D56" s="738"/>
      <c r="E56" s="739"/>
      <c r="F56" s="738"/>
      <c r="G56" s="739"/>
      <c r="H56" s="738"/>
      <c r="I56" s="739"/>
    </row>
    <row r="57" spans="1:9" ht="12.75" customHeight="1" x14ac:dyDescent="0.25">
      <c r="A57" s="494" t="s">
        <v>392</v>
      </c>
      <c r="B57" s="736" t="s">
        <v>393</v>
      </c>
      <c r="C57" s="737"/>
      <c r="D57" s="736"/>
      <c r="E57" s="737"/>
      <c r="F57" s="736"/>
      <c r="G57" s="737"/>
      <c r="H57" s="736"/>
      <c r="I57" s="737"/>
    </row>
    <row r="58" spans="1:9" ht="12.75" customHeight="1" x14ac:dyDescent="0.25">
      <c r="A58" s="495" t="s">
        <v>394</v>
      </c>
      <c r="B58" s="738" t="s">
        <v>395</v>
      </c>
      <c r="C58" s="739"/>
      <c r="D58" s="738"/>
      <c r="E58" s="739"/>
      <c r="F58" s="738"/>
      <c r="G58" s="739"/>
      <c r="H58" s="738"/>
      <c r="I58" s="739"/>
    </row>
    <row r="59" spans="1:9" ht="12.75" customHeight="1" x14ac:dyDescent="0.25">
      <c r="A59" s="494" t="s">
        <v>396</v>
      </c>
      <c r="B59" s="736" t="s">
        <v>397</v>
      </c>
      <c r="C59" s="737"/>
      <c r="D59" s="736"/>
      <c r="E59" s="737"/>
      <c r="F59" s="736"/>
      <c r="G59" s="737"/>
      <c r="H59" s="736"/>
      <c r="I59" s="737"/>
    </row>
    <row r="60" spans="1:9" ht="12.75" customHeight="1" x14ac:dyDescent="0.25">
      <c r="A60" s="495"/>
      <c r="B60" s="738" t="s">
        <v>398</v>
      </c>
      <c r="C60" s="739"/>
      <c r="D60" s="738"/>
      <c r="E60" s="739"/>
      <c r="F60" s="738"/>
      <c r="G60" s="739"/>
      <c r="H60" s="738"/>
      <c r="I60" s="739"/>
    </row>
    <row r="61" spans="1:9" ht="12.75" customHeight="1" x14ac:dyDescent="0.25">
      <c r="A61" s="494"/>
      <c r="B61" s="736" t="s">
        <v>399</v>
      </c>
      <c r="C61" s="737"/>
      <c r="D61" s="736"/>
      <c r="E61" s="737"/>
      <c r="F61" s="736"/>
      <c r="G61" s="737"/>
      <c r="H61" s="736"/>
      <c r="I61" s="737"/>
    </row>
    <row r="62" spans="1:9" ht="12.75" customHeight="1" x14ac:dyDescent="0.25">
      <c r="A62" s="495"/>
      <c r="B62" s="738" t="s">
        <v>400</v>
      </c>
      <c r="C62" s="739"/>
      <c r="D62" s="738"/>
      <c r="E62" s="739"/>
      <c r="F62" s="738"/>
      <c r="G62" s="739"/>
      <c r="H62" s="738"/>
      <c r="I62" s="739"/>
    </row>
    <row r="63" spans="1:9" ht="14.4" x14ac:dyDescent="0.25">
      <c r="A63" s="475"/>
    </row>
  </sheetData>
  <mergeCells count="84">
    <mergeCell ref="F45:G45"/>
    <mergeCell ref="F44:G44"/>
    <mergeCell ref="F43:G43"/>
    <mergeCell ref="H48:I48"/>
    <mergeCell ref="H47:I47"/>
    <mergeCell ref="H46:I46"/>
    <mergeCell ref="H45:I45"/>
    <mergeCell ref="H44:I44"/>
    <mergeCell ref="H43:I43"/>
    <mergeCell ref="F47:G47"/>
    <mergeCell ref="H58:I58"/>
    <mergeCell ref="H59:I59"/>
    <mergeCell ref="H60:I60"/>
    <mergeCell ref="H61:I61"/>
    <mergeCell ref="H62:I62"/>
    <mergeCell ref="F62:G62"/>
    <mergeCell ref="H49:I49"/>
    <mergeCell ref="H50:I50"/>
    <mergeCell ref="H51:I51"/>
    <mergeCell ref="H52:I52"/>
    <mergeCell ref="H53:I53"/>
    <mergeCell ref="H54:I54"/>
    <mergeCell ref="H55:I55"/>
    <mergeCell ref="H56:I56"/>
    <mergeCell ref="H57:I57"/>
    <mergeCell ref="F56:G56"/>
    <mergeCell ref="F57:G57"/>
    <mergeCell ref="F58:G58"/>
    <mergeCell ref="F59:G59"/>
    <mergeCell ref="F60:G60"/>
    <mergeCell ref="F61:G61"/>
    <mergeCell ref="D61:E61"/>
    <mergeCell ref="D62:E62"/>
    <mergeCell ref="F48:G48"/>
    <mergeCell ref="F49:G49"/>
    <mergeCell ref="F50:G50"/>
    <mergeCell ref="F51:G51"/>
    <mergeCell ref="F52:G52"/>
    <mergeCell ref="F53:G53"/>
    <mergeCell ref="F54:G54"/>
    <mergeCell ref="F55:G55"/>
    <mergeCell ref="D55:E55"/>
    <mergeCell ref="D56:E56"/>
    <mergeCell ref="D57:E57"/>
    <mergeCell ref="D58:E58"/>
    <mergeCell ref="D59:E59"/>
    <mergeCell ref="D60:E60"/>
    <mergeCell ref="B62:C62"/>
    <mergeCell ref="B61:C61"/>
    <mergeCell ref="B60:C60"/>
    <mergeCell ref="B59:C59"/>
    <mergeCell ref="B58:C58"/>
    <mergeCell ref="B57:C57"/>
    <mergeCell ref="B56:C56"/>
    <mergeCell ref="B55:C55"/>
    <mergeCell ref="B42:C42"/>
    <mergeCell ref="D42:E42"/>
    <mergeCell ref="D43:E43"/>
    <mergeCell ref="B54:C54"/>
    <mergeCell ref="B53:C53"/>
    <mergeCell ref="B52:C52"/>
    <mergeCell ref="B51:C51"/>
    <mergeCell ref="D50:E50"/>
    <mergeCell ref="D49:E49"/>
    <mergeCell ref="D51:E51"/>
    <mergeCell ref="D52:E52"/>
    <mergeCell ref="D53:E53"/>
    <mergeCell ref="D54:E54"/>
    <mergeCell ref="F42:G42"/>
    <mergeCell ref="H42:I42"/>
    <mergeCell ref="B43:C43"/>
    <mergeCell ref="B50:C50"/>
    <mergeCell ref="B49:C49"/>
    <mergeCell ref="B48:C48"/>
    <mergeCell ref="B47:C47"/>
    <mergeCell ref="B46:C46"/>
    <mergeCell ref="B45:C45"/>
    <mergeCell ref="B44:C44"/>
    <mergeCell ref="D48:E48"/>
    <mergeCell ref="D47:E47"/>
    <mergeCell ref="D46:E46"/>
    <mergeCell ref="D45:E45"/>
    <mergeCell ref="D44:E44"/>
    <mergeCell ref="F46:G46"/>
  </mergeCells>
  <phoneticPr fontId="28" type="noConversion"/>
  <hyperlinks>
    <hyperlink ref="P1" location="Contents!A1" display="Return to contents" xr:uid="{00000000-0004-0000-2800-000000000000}"/>
  </hyperlinks>
  <pageMargins left="0.7" right="0.7" top="0.75" bottom="0.75" header="0.3" footer="0.3"/>
  <pageSetup paperSize="9" scale="5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74">
    <pageSetUpPr fitToPage="1"/>
  </sheetPr>
  <dimension ref="A1:W17"/>
  <sheetViews>
    <sheetView showGridLines="0" zoomScaleNormal="100" workbookViewId="0"/>
  </sheetViews>
  <sheetFormatPr defaultRowHeight="13.2" x14ac:dyDescent="0.25"/>
  <cols>
    <col min="1" max="1" width="65.5546875" customWidth="1"/>
    <col min="2" max="6" width="9.44140625" customWidth="1"/>
    <col min="7" max="8" width="9.44140625" style="34" customWidth="1"/>
    <col min="9" max="11" width="9.44140625" customWidth="1"/>
  </cols>
  <sheetData>
    <row r="1" spans="1:23" ht="15.6" x14ac:dyDescent="0.3">
      <c r="A1" s="147" t="s">
        <v>470</v>
      </c>
      <c r="B1" s="40"/>
      <c r="C1" s="40"/>
      <c r="D1" s="40"/>
      <c r="E1" s="40"/>
      <c r="F1" s="40"/>
      <c r="G1" s="40"/>
      <c r="H1" s="40"/>
      <c r="I1" s="40"/>
      <c r="J1" s="40"/>
      <c r="K1" s="40"/>
      <c r="L1" s="40"/>
      <c r="M1" s="40"/>
      <c r="N1" s="40"/>
      <c r="O1" s="38" t="s">
        <v>81</v>
      </c>
      <c r="P1" s="40"/>
      <c r="Q1" s="40"/>
      <c r="R1" s="40"/>
    </row>
    <row r="2" spans="1:23" x14ac:dyDescent="0.25">
      <c r="A2" s="70"/>
      <c r="B2" s="70"/>
      <c r="C2" s="70"/>
      <c r="D2" s="70"/>
      <c r="E2" s="70"/>
      <c r="F2" s="70"/>
      <c r="G2" s="70"/>
      <c r="H2" s="70"/>
      <c r="I2" s="9"/>
      <c r="J2" s="70"/>
      <c r="N2" s="9" t="s">
        <v>50</v>
      </c>
      <c r="O2" s="70"/>
      <c r="P2" s="40"/>
      <c r="Q2" s="40"/>
      <c r="R2" s="9"/>
      <c r="U2" s="9"/>
      <c r="V2" s="9"/>
    </row>
    <row r="3" spans="1:23" x14ac:dyDescent="0.25">
      <c r="A3" s="186"/>
      <c r="B3" s="185">
        <v>2001</v>
      </c>
      <c r="C3" s="185">
        <v>2002</v>
      </c>
      <c r="D3" s="185">
        <v>2003</v>
      </c>
      <c r="E3" s="185">
        <v>2004</v>
      </c>
      <c r="F3" s="185">
        <v>2005</v>
      </c>
      <c r="G3" s="185">
        <v>2006</v>
      </c>
      <c r="H3" s="185">
        <v>2007</v>
      </c>
      <c r="I3" s="185">
        <v>2008</v>
      </c>
      <c r="J3" s="185">
        <v>2009</v>
      </c>
      <c r="K3" s="185">
        <v>2010</v>
      </c>
      <c r="L3" s="185">
        <v>2011</v>
      </c>
      <c r="M3" s="185">
        <v>2012</v>
      </c>
      <c r="N3" s="185">
        <v>2013</v>
      </c>
      <c r="O3" s="353"/>
      <c r="P3" s="353"/>
      <c r="Q3" s="353"/>
      <c r="R3" s="353"/>
      <c r="S3" s="353"/>
      <c r="T3" s="353"/>
      <c r="U3" s="353"/>
      <c r="V3" s="353"/>
      <c r="W3" s="353"/>
    </row>
    <row r="4" spans="1:23" ht="16.5" customHeight="1" x14ac:dyDescent="0.25">
      <c r="A4" s="362" t="s">
        <v>49</v>
      </c>
      <c r="B4" s="363">
        <v>4</v>
      </c>
      <c r="C4" s="363">
        <v>5</v>
      </c>
      <c r="D4" s="363">
        <v>5</v>
      </c>
      <c r="E4" s="363">
        <v>5</v>
      </c>
      <c r="F4" s="363">
        <v>6</v>
      </c>
      <c r="G4" s="363">
        <v>9.5</v>
      </c>
      <c r="H4" s="363">
        <v>6</v>
      </c>
      <c r="I4" s="363">
        <v>6</v>
      </c>
      <c r="J4" s="363">
        <v>7</v>
      </c>
      <c r="K4" s="363">
        <v>7</v>
      </c>
      <c r="L4" s="363">
        <v>3</v>
      </c>
      <c r="M4" s="363">
        <v>2</v>
      </c>
      <c r="N4" s="363">
        <v>2</v>
      </c>
      <c r="O4" s="360"/>
      <c r="P4" s="360"/>
      <c r="Q4" s="360"/>
      <c r="R4" s="360"/>
      <c r="S4" s="360"/>
      <c r="T4" s="361"/>
      <c r="U4" s="360"/>
      <c r="V4" s="360"/>
      <c r="W4" s="360"/>
    </row>
    <row r="5" spans="1:23" ht="16.5" customHeight="1" x14ac:dyDescent="0.25">
      <c r="A5" s="252" t="s">
        <v>119</v>
      </c>
      <c r="B5" s="302">
        <v>19</v>
      </c>
      <c r="C5" s="302">
        <v>57</v>
      </c>
      <c r="D5" s="302">
        <v>90</v>
      </c>
      <c r="E5" s="302">
        <v>116</v>
      </c>
      <c r="F5" s="302">
        <v>118</v>
      </c>
      <c r="G5" s="302">
        <v>318</v>
      </c>
      <c r="H5" s="302">
        <v>317</v>
      </c>
      <c r="I5" s="302">
        <v>315</v>
      </c>
      <c r="J5" s="302">
        <v>352</v>
      </c>
      <c r="K5" s="302">
        <v>354</v>
      </c>
      <c r="L5" s="302">
        <v>334</v>
      </c>
      <c r="M5" s="302">
        <v>350</v>
      </c>
      <c r="N5" s="302">
        <v>294</v>
      </c>
      <c r="O5" s="360"/>
      <c r="P5" s="360"/>
      <c r="Q5" s="360"/>
      <c r="R5" s="360"/>
      <c r="S5" s="360"/>
      <c r="T5" s="361"/>
      <c r="U5" s="360"/>
      <c r="V5" s="360"/>
      <c r="W5" s="360"/>
    </row>
    <row r="6" spans="1:23" ht="16.5" customHeight="1" x14ac:dyDescent="0.25">
      <c r="A6" s="299" t="s">
        <v>53</v>
      </c>
      <c r="B6" s="303">
        <v>148</v>
      </c>
      <c r="C6" s="303">
        <v>144</v>
      </c>
      <c r="D6" s="303">
        <v>146</v>
      </c>
      <c r="E6" s="303">
        <v>126</v>
      </c>
      <c r="F6" s="303">
        <v>131</v>
      </c>
      <c r="G6" s="303">
        <v>141</v>
      </c>
      <c r="H6" s="303">
        <v>131</v>
      </c>
      <c r="I6" s="303">
        <v>122</v>
      </c>
      <c r="J6" s="303">
        <v>109</v>
      </c>
      <c r="K6" s="303">
        <v>109</v>
      </c>
      <c r="L6" s="303">
        <v>107</v>
      </c>
      <c r="M6" s="303">
        <v>103</v>
      </c>
      <c r="N6" s="303">
        <v>91</v>
      </c>
      <c r="O6" s="360"/>
      <c r="P6" s="360"/>
      <c r="Q6" s="360"/>
      <c r="R6" s="360"/>
      <c r="S6" s="360"/>
      <c r="T6" s="361"/>
      <c r="U6" s="360"/>
      <c r="V6" s="360"/>
      <c r="W6" s="360"/>
    </row>
    <row r="7" spans="1:23" ht="16.5" customHeight="1" x14ac:dyDescent="0.25">
      <c r="A7" s="300" t="s">
        <v>208</v>
      </c>
      <c r="B7" s="305">
        <v>0</v>
      </c>
      <c r="C7" s="305">
        <v>0</v>
      </c>
      <c r="D7" s="305">
        <v>0</v>
      </c>
      <c r="E7" s="305">
        <v>0</v>
      </c>
      <c r="F7" s="305">
        <v>0</v>
      </c>
      <c r="G7" s="305">
        <v>0</v>
      </c>
      <c r="H7" s="305">
        <v>0</v>
      </c>
      <c r="I7" s="305">
        <v>0</v>
      </c>
      <c r="J7" s="305">
        <v>0</v>
      </c>
      <c r="K7" s="305">
        <v>0</v>
      </c>
      <c r="L7" s="305">
        <v>0</v>
      </c>
      <c r="M7" s="305">
        <v>0</v>
      </c>
      <c r="N7" s="305">
        <v>0</v>
      </c>
      <c r="O7" s="360"/>
      <c r="P7" s="360"/>
      <c r="Q7" s="360"/>
      <c r="R7" s="360"/>
      <c r="S7" s="360"/>
      <c r="T7" s="361"/>
      <c r="U7" s="360"/>
      <c r="V7" s="360"/>
      <c r="W7" s="360"/>
    </row>
    <row r="8" spans="1:23" x14ac:dyDescent="0.25">
      <c r="A8" s="70"/>
      <c r="B8" s="70"/>
      <c r="C8" s="70"/>
      <c r="D8" s="70"/>
      <c r="E8" s="70"/>
      <c r="F8" s="70"/>
      <c r="G8" s="70"/>
      <c r="H8" s="70"/>
      <c r="I8" s="9"/>
      <c r="J8" s="70"/>
      <c r="K8" s="70"/>
      <c r="L8" s="77"/>
      <c r="M8" s="77"/>
      <c r="N8" s="77"/>
      <c r="O8" s="77"/>
      <c r="R8" s="159"/>
      <c r="U8" s="159"/>
      <c r="V8" s="159"/>
      <c r="W8" s="159"/>
    </row>
    <row r="9" spans="1:23" x14ac:dyDescent="0.25">
      <c r="A9" s="186"/>
      <c r="B9" s="185">
        <v>2014</v>
      </c>
      <c r="C9" s="185">
        <v>2015</v>
      </c>
      <c r="D9" s="185">
        <v>2016</v>
      </c>
      <c r="E9" s="185">
        <v>2017</v>
      </c>
      <c r="F9" s="185">
        <v>2018</v>
      </c>
      <c r="G9" s="185">
        <v>2019</v>
      </c>
      <c r="H9" s="185">
        <v>2020</v>
      </c>
      <c r="I9" s="185">
        <v>2021</v>
      </c>
      <c r="J9" s="185">
        <v>2022</v>
      </c>
      <c r="K9" s="185">
        <v>2023</v>
      </c>
      <c r="L9" s="185">
        <v>2024</v>
      </c>
      <c r="M9" s="185">
        <v>2025</v>
      </c>
      <c r="O9" s="353"/>
      <c r="P9" s="353"/>
      <c r="Q9" s="353"/>
      <c r="R9" s="353"/>
      <c r="S9" s="353"/>
      <c r="T9" s="353"/>
      <c r="U9" s="353"/>
      <c r="V9" s="353"/>
      <c r="W9" s="353"/>
    </row>
    <row r="10" spans="1:23" ht="16.5" customHeight="1" x14ac:dyDescent="0.25">
      <c r="A10" s="362" t="s">
        <v>49</v>
      </c>
      <c r="B10" s="363">
        <v>0</v>
      </c>
      <c r="C10" s="363">
        <v>0</v>
      </c>
      <c r="D10" s="363">
        <v>0</v>
      </c>
      <c r="E10" s="301">
        <v>0</v>
      </c>
      <c r="F10" s="363">
        <v>0</v>
      </c>
      <c r="G10" s="363">
        <v>0</v>
      </c>
      <c r="H10" s="363">
        <v>0</v>
      </c>
      <c r="I10" s="363">
        <v>0</v>
      </c>
      <c r="J10" s="363">
        <v>0</v>
      </c>
      <c r="K10" s="363">
        <v>0</v>
      </c>
      <c r="L10" s="363">
        <v>0</v>
      </c>
      <c r="M10" s="363">
        <v>0</v>
      </c>
      <c r="O10" s="360"/>
      <c r="P10" s="360"/>
      <c r="Q10" s="360"/>
      <c r="R10" s="360"/>
      <c r="S10" s="360"/>
      <c r="T10" s="361"/>
      <c r="U10" s="360"/>
      <c r="V10" s="360"/>
      <c r="W10" s="360"/>
    </row>
    <row r="11" spans="1:23" ht="16.5" customHeight="1" x14ac:dyDescent="0.25">
      <c r="A11" s="252" t="s">
        <v>119</v>
      </c>
      <c r="B11" s="302">
        <v>280</v>
      </c>
      <c r="C11" s="302">
        <v>246</v>
      </c>
      <c r="D11" s="302">
        <v>46</v>
      </c>
      <c r="E11" s="74">
        <v>46</v>
      </c>
      <c r="F11" s="302">
        <v>46</v>
      </c>
      <c r="G11" s="302">
        <v>8</v>
      </c>
      <c r="H11" s="302">
        <v>0</v>
      </c>
      <c r="I11" s="302">
        <v>0</v>
      </c>
      <c r="J11" s="302">
        <v>0</v>
      </c>
      <c r="K11" s="302">
        <v>0</v>
      </c>
      <c r="L11" s="302">
        <v>0</v>
      </c>
      <c r="M11" s="302">
        <v>0</v>
      </c>
      <c r="O11" s="360"/>
      <c r="P11" s="360"/>
      <c r="Q11" s="360"/>
      <c r="R11" s="360"/>
      <c r="S11" s="360"/>
      <c r="T11" s="361"/>
      <c r="U11" s="360"/>
      <c r="V11" s="360"/>
      <c r="W11" s="360"/>
    </row>
    <row r="12" spans="1:23" ht="16.5" customHeight="1" x14ac:dyDescent="0.25">
      <c r="A12" s="299" t="s">
        <v>53</v>
      </c>
      <c r="B12" s="303">
        <v>84</v>
      </c>
      <c r="C12" s="303">
        <v>59</v>
      </c>
      <c r="D12" s="303">
        <v>0</v>
      </c>
      <c r="E12" s="304">
        <v>0</v>
      </c>
      <c r="F12" s="303">
        <v>0</v>
      </c>
      <c r="G12" s="303">
        <v>0</v>
      </c>
      <c r="H12" s="303">
        <v>0</v>
      </c>
      <c r="I12" s="303">
        <v>0</v>
      </c>
      <c r="J12" s="303">
        <v>0</v>
      </c>
      <c r="K12" s="303">
        <v>0</v>
      </c>
      <c r="L12" s="303">
        <v>0</v>
      </c>
      <c r="M12" s="303">
        <v>0</v>
      </c>
      <c r="O12" s="360"/>
      <c r="P12" s="360"/>
      <c r="Q12" s="360"/>
      <c r="R12" s="360"/>
      <c r="S12" s="360"/>
      <c r="T12" s="361"/>
      <c r="U12" s="360"/>
      <c r="V12" s="360"/>
      <c r="W12" s="360"/>
    </row>
    <row r="13" spans="1:23" ht="16.5" customHeight="1" x14ac:dyDescent="0.25">
      <c r="A13" s="300" t="s">
        <v>208</v>
      </c>
      <c r="B13" s="305">
        <v>0</v>
      </c>
      <c r="C13" s="305">
        <v>0</v>
      </c>
      <c r="D13" s="305">
        <v>0</v>
      </c>
      <c r="E13" s="306">
        <v>3</v>
      </c>
      <c r="F13" s="305">
        <v>20</v>
      </c>
      <c r="G13" s="305">
        <v>38</v>
      </c>
      <c r="H13" s="305">
        <v>48</v>
      </c>
      <c r="I13" s="305">
        <v>62</v>
      </c>
      <c r="J13" s="305">
        <v>64</v>
      </c>
      <c r="K13" s="305">
        <v>62</v>
      </c>
      <c r="L13" s="305">
        <v>59</v>
      </c>
      <c r="M13" s="305">
        <v>61</v>
      </c>
      <c r="O13" s="360"/>
      <c r="P13" s="360"/>
      <c r="Q13" s="360"/>
      <c r="R13" s="360"/>
      <c r="S13" s="360"/>
      <c r="T13" s="361"/>
      <c r="U13" s="360"/>
      <c r="V13" s="360"/>
      <c r="W13" s="360"/>
    </row>
    <row r="14" spans="1:23" x14ac:dyDescent="0.25">
      <c r="A14" s="83" t="s">
        <v>192</v>
      </c>
      <c r="B14" s="149"/>
      <c r="C14" s="149"/>
      <c r="D14" s="149"/>
      <c r="E14" s="40"/>
      <c r="F14" s="40"/>
      <c r="G14"/>
      <c r="H14"/>
      <c r="L14" s="149"/>
      <c r="M14" s="149"/>
      <c r="N14" s="149"/>
      <c r="O14" s="149"/>
      <c r="P14" s="149"/>
      <c r="Q14" s="40"/>
      <c r="R14" s="40"/>
    </row>
    <row r="15" spans="1:23" x14ac:dyDescent="0.25">
      <c r="A15" s="150" t="s">
        <v>180</v>
      </c>
      <c r="B15" s="40"/>
      <c r="C15" s="40"/>
      <c r="D15" s="40"/>
      <c r="E15" s="40"/>
      <c r="F15" s="40"/>
      <c r="G15" s="40"/>
      <c r="H15" s="40"/>
      <c r="I15" s="40"/>
      <c r="J15" s="40"/>
      <c r="K15" s="40"/>
      <c r="L15" s="148"/>
      <c r="M15" s="148"/>
      <c r="N15" s="148"/>
      <c r="O15" s="148"/>
      <c r="P15" s="148"/>
      <c r="Q15" s="40"/>
      <c r="R15" s="40"/>
    </row>
    <row r="17" spans="1:1" ht="15.6" x14ac:dyDescent="0.3">
      <c r="A17" s="147" t="s">
        <v>471</v>
      </c>
    </row>
  </sheetData>
  <protectedRanges>
    <protectedRange password="DD21" sqref="J3:K4 A1 A4:A5 B2:H5 I4 I2:J2 A17 U3:W7 B8:J8 A6:H7 U9:W13 A10:A14 F9:H13 I9:M10" name="Range1" securityDescriptor="O:WDG:WDD:(A;;CC;;;S-1-5-21-245843640-2010075369-612134452-4561)"/>
    <protectedRange password="DD21" sqref="I5 K6:K7 I12:M13" name="Range1_3" securityDescriptor="O:WDG:WDD:(A;;CC;;;S-1-5-21-245843640-2010075369-612134452-4561)"/>
  </protectedRanges>
  <phoneticPr fontId="28" type="noConversion"/>
  <hyperlinks>
    <hyperlink ref="O1" location="Contents!A1" display="Return to contents" xr:uid="{00000000-0004-0000-2900-000000000000}"/>
  </hyperlinks>
  <pageMargins left="0.7" right="0.7" top="0.75" bottom="0.75" header="0.3" footer="0.3"/>
  <pageSetup paperSize="9" scale="61"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76">
    <pageSetUpPr fitToPage="1"/>
  </sheetPr>
  <dimension ref="A1:Z15"/>
  <sheetViews>
    <sheetView showGridLines="0" workbookViewId="0"/>
  </sheetViews>
  <sheetFormatPr defaultRowHeight="13.2" x14ac:dyDescent="0.25"/>
  <cols>
    <col min="1" max="1" width="20.44140625" bestFit="1" customWidth="1"/>
    <col min="2" max="11" width="9.44140625" customWidth="1"/>
  </cols>
  <sheetData>
    <row r="1" spans="1:26" ht="15.6" x14ac:dyDescent="0.3">
      <c r="A1" s="147" t="s">
        <v>501</v>
      </c>
      <c r="B1" s="40"/>
      <c r="C1" s="40"/>
      <c r="D1" s="40"/>
      <c r="E1" s="40"/>
      <c r="F1" s="40"/>
      <c r="G1" s="40"/>
      <c r="H1" s="40"/>
      <c r="I1" s="40"/>
      <c r="J1" s="40"/>
      <c r="K1" s="40"/>
      <c r="L1" s="40"/>
      <c r="M1" s="40"/>
      <c r="N1" s="40"/>
      <c r="O1" s="40"/>
      <c r="P1" s="40"/>
      <c r="Q1" s="40"/>
      <c r="R1" s="38" t="s">
        <v>81</v>
      </c>
      <c r="S1" s="40"/>
      <c r="T1" s="40"/>
    </row>
    <row r="2" spans="1:26" x14ac:dyDescent="0.25">
      <c r="A2" s="70"/>
      <c r="B2" s="70"/>
      <c r="C2" s="70"/>
      <c r="D2" s="70"/>
      <c r="E2" s="70"/>
      <c r="F2" s="70"/>
      <c r="G2" s="70"/>
      <c r="H2" s="70"/>
      <c r="I2" s="9"/>
      <c r="J2" s="70"/>
      <c r="K2" s="70"/>
      <c r="N2" s="9" t="s">
        <v>38</v>
      </c>
      <c r="O2" s="70"/>
      <c r="P2" s="70"/>
      <c r="Q2" s="70"/>
      <c r="R2" s="77"/>
      <c r="S2" s="9"/>
      <c r="T2" s="9"/>
      <c r="Y2" s="9"/>
    </row>
    <row r="3" spans="1:26" x14ac:dyDescent="0.25">
      <c r="A3" s="186"/>
      <c r="B3" s="185" t="s">
        <v>34</v>
      </c>
      <c r="C3" s="185" t="s">
        <v>35</v>
      </c>
      <c r="D3" s="185" t="s">
        <v>36</v>
      </c>
      <c r="E3" s="185" t="s">
        <v>37</v>
      </c>
      <c r="F3" s="185" t="s">
        <v>28</v>
      </c>
      <c r="G3" s="185" t="s">
        <v>29</v>
      </c>
      <c r="H3" s="185" t="s">
        <v>30</v>
      </c>
      <c r="I3" s="185" t="s">
        <v>31</v>
      </c>
      <c r="J3" s="185" t="s">
        <v>65</v>
      </c>
      <c r="K3" s="185" t="s">
        <v>68</v>
      </c>
      <c r="L3" s="185" t="s">
        <v>70</v>
      </c>
      <c r="M3" s="185" t="s">
        <v>82</v>
      </c>
      <c r="N3" s="185" t="s">
        <v>116</v>
      </c>
      <c r="O3" s="353"/>
      <c r="P3" s="353"/>
      <c r="Q3" s="353"/>
      <c r="R3" s="353"/>
      <c r="S3" s="353"/>
      <c r="T3" s="353"/>
      <c r="U3" s="353"/>
      <c r="V3" s="353"/>
      <c r="W3" s="353"/>
      <c r="X3" s="353"/>
      <c r="Y3" s="353"/>
      <c r="Z3" s="353"/>
    </row>
    <row r="4" spans="1:26" x14ac:dyDescent="0.25">
      <c r="A4" s="162" t="s">
        <v>32</v>
      </c>
      <c r="B4" s="168">
        <v>222</v>
      </c>
      <c r="C4" s="168">
        <v>199</v>
      </c>
      <c r="D4" s="168">
        <v>187</v>
      </c>
      <c r="E4" s="168">
        <v>130</v>
      </c>
      <c r="F4" s="168">
        <v>34</v>
      </c>
      <c r="G4" s="168">
        <v>43</v>
      </c>
      <c r="H4" s="168">
        <v>34</v>
      </c>
      <c r="I4" s="168">
        <v>56</v>
      </c>
      <c r="J4" s="168">
        <v>20</v>
      </c>
      <c r="K4" s="168">
        <v>3</v>
      </c>
      <c r="L4" s="168">
        <v>21</v>
      </c>
      <c r="M4" s="168">
        <v>20</v>
      </c>
      <c r="N4" s="168">
        <v>6</v>
      </c>
      <c r="O4" s="356"/>
      <c r="P4" s="356"/>
      <c r="Q4" s="356"/>
      <c r="R4" s="356"/>
      <c r="S4" s="356"/>
      <c r="T4" s="356"/>
      <c r="U4" s="356"/>
      <c r="V4" s="356"/>
      <c r="W4" s="357"/>
      <c r="X4" s="357"/>
      <c r="Y4" s="357"/>
      <c r="Z4" s="357"/>
    </row>
    <row r="5" spans="1:26" x14ac:dyDescent="0.25">
      <c r="A5" s="112" t="s">
        <v>33</v>
      </c>
      <c r="B5" s="169">
        <v>453</v>
      </c>
      <c r="C5" s="169">
        <v>492</v>
      </c>
      <c r="D5" s="169">
        <v>405</v>
      </c>
      <c r="E5" s="169">
        <v>373</v>
      </c>
      <c r="F5" s="169">
        <v>321</v>
      </c>
      <c r="G5" s="169">
        <v>365</v>
      </c>
      <c r="H5" s="169">
        <v>256</v>
      </c>
      <c r="I5" s="169">
        <v>221</v>
      </c>
      <c r="J5" s="169">
        <v>205</v>
      </c>
      <c r="K5" s="169">
        <v>175</v>
      </c>
      <c r="L5" s="169">
        <v>221</v>
      </c>
      <c r="M5" s="169">
        <v>269</v>
      </c>
      <c r="N5" s="169">
        <v>247</v>
      </c>
      <c r="O5" s="356"/>
      <c r="P5" s="356"/>
      <c r="Q5" s="356"/>
      <c r="R5" s="356"/>
      <c r="S5" s="356"/>
      <c r="T5" s="356"/>
      <c r="U5" s="356"/>
      <c r="V5" s="356"/>
      <c r="W5" s="357"/>
      <c r="X5" s="357"/>
      <c r="Y5" s="357"/>
      <c r="Z5" s="357"/>
    </row>
    <row r="6" spans="1:26" x14ac:dyDescent="0.25">
      <c r="A6" s="113" t="s">
        <v>44</v>
      </c>
      <c r="B6" s="19">
        <v>0</v>
      </c>
      <c r="C6" s="19">
        <v>0</v>
      </c>
      <c r="D6" s="19">
        <v>0</v>
      </c>
      <c r="E6" s="19">
        <v>0</v>
      </c>
      <c r="F6" s="19">
        <v>0</v>
      </c>
      <c r="G6" s="19">
        <v>198</v>
      </c>
      <c r="H6" s="19">
        <v>195</v>
      </c>
      <c r="I6" s="19">
        <v>275</v>
      </c>
      <c r="J6" s="19">
        <v>64</v>
      </c>
      <c r="K6" s="19">
        <v>36</v>
      </c>
      <c r="L6" s="19">
        <v>10</v>
      </c>
      <c r="M6" s="19">
        <v>24</v>
      </c>
      <c r="N6" s="19">
        <v>0</v>
      </c>
      <c r="O6" s="358"/>
      <c r="P6" s="358"/>
      <c r="Q6" s="358"/>
      <c r="R6" s="358"/>
      <c r="S6" s="358"/>
      <c r="T6" s="358"/>
      <c r="U6" s="358"/>
      <c r="V6" s="358"/>
      <c r="W6" s="359"/>
      <c r="X6" s="359"/>
      <c r="Y6" s="359"/>
      <c r="Z6" s="359"/>
    </row>
    <row r="7" spans="1:26" x14ac:dyDescent="0.25">
      <c r="A7" s="254"/>
      <c r="B7" s="70"/>
      <c r="C7" s="70"/>
      <c r="D7" s="70"/>
      <c r="E7" s="70"/>
      <c r="F7" s="70"/>
      <c r="G7" s="70"/>
      <c r="H7" s="70"/>
      <c r="I7" s="70"/>
      <c r="J7" s="70"/>
      <c r="K7" s="70"/>
      <c r="L7" s="70"/>
      <c r="M7" s="77"/>
      <c r="N7" s="77"/>
      <c r="O7" s="77"/>
      <c r="P7" s="77"/>
      <c r="Q7" s="77"/>
      <c r="R7" s="77"/>
      <c r="S7" s="77"/>
    </row>
    <row r="8" spans="1:26" x14ac:dyDescent="0.25">
      <c r="A8" s="186"/>
      <c r="B8" s="185" t="s">
        <v>120</v>
      </c>
      <c r="C8" s="185" t="s">
        <v>133</v>
      </c>
      <c r="D8" s="185" t="s">
        <v>176</v>
      </c>
      <c r="E8" s="185" t="s">
        <v>193</v>
      </c>
      <c r="F8" s="185" t="s">
        <v>206</v>
      </c>
      <c r="G8" s="185" t="s">
        <v>217</v>
      </c>
      <c r="H8" s="185" t="s">
        <v>223</v>
      </c>
      <c r="I8" s="185" t="s">
        <v>251</v>
      </c>
      <c r="J8" s="185" t="s">
        <v>291</v>
      </c>
      <c r="K8" s="185" t="s">
        <v>416</v>
      </c>
      <c r="L8" s="185" t="s">
        <v>432</v>
      </c>
      <c r="M8" s="185" t="s">
        <v>442</v>
      </c>
      <c r="N8" s="185" t="s">
        <v>465</v>
      </c>
      <c r="O8" s="353"/>
      <c r="P8" s="353"/>
      <c r="Q8" s="353"/>
      <c r="R8" s="353"/>
      <c r="S8" s="353"/>
      <c r="T8" s="353"/>
      <c r="U8" s="353"/>
      <c r="V8" s="353"/>
      <c r="W8" s="353"/>
      <c r="X8" s="353"/>
      <c r="Y8" s="353"/>
    </row>
    <row r="9" spans="1:26" x14ac:dyDescent="0.25">
      <c r="A9" s="162" t="s">
        <v>32</v>
      </c>
      <c r="B9" s="168">
        <v>37</v>
      </c>
      <c r="C9" s="168">
        <v>21</v>
      </c>
      <c r="D9" s="168">
        <v>2</v>
      </c>
      <c r="E9" s="168">
        <v>75</v>
      </c>
      <c r="F9" s="196">
        <v>109</v>
      </c>
      <c r="G9" s="196">
        <v>99</v>
      </c>
      <c r="H9" s="196">
        <v>58</v>
      </c>
      <c r="I9" s="196">
        <v>65</v>
      </c>
      <c r="J9" s="196">
        <v>92</v>
      </c>
      <c r="K9" s="196">
        <v>72</v>
      </c>
      <c r="L9" s="196">
        <v>41</v>
      </c>
      <c r="M9" s="196">
        <v>124</v>
      </c>
      <c r="N9" s="196">
        <v>36</v>
      </c>
      <c r="O9" s="356"/>
      <c r="P9" s="356"/>
      <c r="Q9" s="356"/>
      <c r="R9" s="356"/>
      <c r="S9" s="356"/>
      <c r="T9" s="356"/>
      <c r="U9" s="356"/>
      <c r="V9" s="357"/>
      <c r="W9" s="357"/>
      <c r="X9" s="357"/>
      <c r="Y9" s="357"/>
    </row>
    <row r="10" spans="1:26" x14ac:dyDescent="0.25">
      <c r="A10" s="112" t="s">
        <v>33</v>
      </c>
      <c r="B10" s="169">
        <v>238</v>
      </c>
      <c r="C10" s="169">
        <v>187</v>
      </c>
      <c r="D10" s="169">
        <v>52</v>
      </c>
      <c r="E10" s="169">
        <v>133</v>
      </c>
      <c r="F10" s="221">
        <v>101</v>
      </c>
      <c r="G10" s="221">
        <v>139</v>
      </c>
      <c r="H10" s="221">
        <v>144</v>
      </c>
      <c r="I10" s="221">
        <v>219</v>
      </c>
      <c r="J10" s="221">
        <v>448</v>
      </c>
      <c r="K10" s="221">
        <v>379</v>
      </c>
      <c r="L10" s="221">
        <v>392</v>
      </c>
      <c r="M10" s="221">
        <v>378</v>
      </c>
      <c r="N10" s="221">
        <v>268</v>
      </c>
      <c r="O10" s="356"/>
      <c r="P10" s="356"/>
      <c r="Q10" s="356"/>
      <c r="R10" s="356"/>
      <c r="S10" s="356"/>
      <c r="T10" s="356"/>
      <c r="U10" s="356"/>
      <c r="V10" s="357"/>
      <c r="W10" s="357"/>
      <c r="X10" s="357"/>
      <c r="Y10" s="357"/>
    </row>
    <row r="11" spans="1:26" x14ac:dyDescent="0.25">
      <c r="A11" s="113" t="s">
        <v>44</v>
      </c>
      <c r="B11" s="19">
        <v>15</v>
      </c>
      <c r="C11" s="19">
        <v>0</v>
      </c>
      <c r="D11" s="19">
        <v>0</v>
      </c>
      <c r="E11" s="19">
        <v>0</v>
      </c>
      <c r="F11" s="222">
        <v>0</v>
      </c>
      <c r="G11" s="222">
        <v>0</v>
      </c>
      <c r="H11" s="222">
        <v>0</v>
      </c>
      <c r="I11" s="222">
        <v>0</v>
      </c>
      <c r="J11" s="222">
        <v>0</v>
      </c>
      <c r="K11" s="222">
        <v>0</v>
      </c>
      <c r="L11" s="222">
        <v>0</v>
      </c>
      <c r="M11" s="222">
        <v>0</v>
      </c>
      <c r="N11" s="222">
        <v>0</v>
      </c>
      <c r="O11" s="358"/>
      <c r="P11" s="358"/>
      <c r="Q11" s="358"/>
      <c r="R11" s="358"/>
      <c r="S11" s="358"/>
      <c r="T11" s="358"/>
      <c r="U11" s="358"/>
      <c r="V11" s="359"/>
      <c r="W11" s="359"/>
      <c r="X11" s="359"/>
      <c r="Y11" s="359"/>
    </row>
    <row r="12" spans="1:26" x14ac:dyDescent="0.25">
      <c r="A12" s="254" t="s">
        <v>211</v>
      </c>
      <c r="B12" s="70"/>
      <c r="C12" s="70"/>
      <c r="D12" s="70"/>
      <c r="E12" s="70"/>
      <c r="F12" s="70"/>
      <c r="G12" s="70"/>
      <c r="H12" s="70"/>
      <c r="I12" s="70"/>
      <c r="J12" s="70"/>
      <c r="K12" s="70"/>
      <c r="L12" s="77"/>
      <c r="M12" s="77"/>
      <c r="N12" s="77"/>
      <c r="O12" s="77"/>
      <c r="P12" s="77"/>
      <c r="Q12" s="77"/>
      <c r="R12" s="77"/>
      <c r="S12" s="70"/>
      <c r="T12" s="40"/>
    </row>
    <row r="14" spans="1:26" x14ac:dyDescent="0.25">
      <c r="A14" s="10"/>
    </row>
    <row r="15" spans="1:26" ht="15.6" x14ac:dyDescent="0.3">
      <c r="A15" s="147" t="s">
        <v>502</v>
      </c>
      <c r="J15" s="36"/>
      <c r="K15" s="36"/>
    </row>
  </sheetData>
  <phoneticPr fontId="28" type="noConversion"/>
  <hyperlinks>
    <hyperlink ref="R1" location="Contents!A1" display="Return to contents" xr:uid="{00000000-0004-0000-2A00-000000000000}"/>
  </hyperlinks>
  <pageMargins left="0.7" right="0.7" top="0.75" bottom="0.75" header="0.3" footer="0.3"/>
  <pageSetup paperSize="9" scale="5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8">
    <pageSetUpPr fitToPage="1"/>
  </sheetPr>
  <dimension ref="A1:P15"/>
  <sheetViews>
    <sheetView showGridLines="0" zoomScale="85" zoomScaleNormal="85" workbookViewId="0"/>
  </sheetViews>
  <sheetFormatPr defaultColWidth="9.44140625" defaultRowHeight="13.2" x14ac:dyDescent="0.25"/>
  <cols>
    <col min="1" max="1" width="41.44140625" customWidth="1"/>
    <col min="2" max="16" width="10.5546875" customWidth="1"/>
  </cols>
  <sheetData>
    <row r="1" spans="1:16" ht="15.6" x14ac:dyDescent="0.25">
      <c r="A1" s="151" t="s">
        <v>552</v>
      </c>
      <c r="B1" s="72"/>
      <c r="C1" s="72"/>
      <c r="D1" s="72"/>
      <c r="E1" s="72"/>
      <c r="F1" s="72"/>
      <c r="G1" s="72"/>
      <c r="H1" s="72"/>
      <c r="I1" s="72"/>
      <c r="J1" s="72"/>
      <c r="K1" s="31"/>
      <c r="L1" s="31" t="s">
        <v>81</v>
      </c>
    </row>
    <row r="2" spans="1:16" x14ac:dyDescent="0.25">
      <c r="A2" s="152"/>
      <c r="B2" s="152"/>
      <c r="C2" s="152"/>
      <c r="D2" s="152"/>
      <c r="E2" s="152"/>
      <c r="F2" s="164"/>
      <c r="G2" s="164"/>
      <c r="H2" s="164"/>
      <c r="K2" s="9" t="s">
        <v>39</v>
      </c>
      <c r="M2" s="80"/>
      <c r="N2" s="9"/>
      <c r="O2" s="9"/>
      <c r="P2" s="9"/>
    </row>
    <row r="3" spans="1:16" x14ac:dyDescent="0.25">
      <c r="A3" s="153"/>
      <c r="B3" s="154" t="s">
        <v>29</v>
      </c>
      <c r="C3" s="154" t="s">
        <v>30</v>
      </c>
      <c r="D3" s="154" t="s">
        <v>31</v>
      </c>
      <c r="E3" s="154" t="s">
        <v>65</v>
      </c>
      <c r="F3" s="154" t="s">
        <v>68</v>
      </c>
      <c r="G3" s="154" t="s">
        <v>70</v>
      </c>
      <c r="H3" s="154" t="s">
        <v>82</v>
      </c>
      <c r="I3" s="154" t="s">
        <v>116</v>
      </c>
      <c r="J3" s="165" t="s">
        <v>120</v>
      </c>
      <c r="K3" s="165" t="s">
        <v>133</v>
      </c>
    </row>
    <row r="4" spans="1:16" x14ac:dyDescent="0.25">
      <c r="A4" s="129" t="s">
        <v>96</v>
      </c>
      <c r="B4" s="180">
        <v>0.23019103743781946</v>
      </c>
      <c r="C4" s="180">
        <v>0.25536413570183542</v>
      </c>
      <c r="D4" s="180">
        <v>0.28860578304439266</v>
      </c>
      <c r="E4" s="180">
        <v>0.31601704673102521</v>
      </c>
      <c r="F4" s="180">
        <v>0.33106098532301159</v>
      </c>
      <c r="G4" s="180">
        <v>0.35519410635655141</v>
      </c>
      <c r="H4" s="180">
        <v>0.38370041779306668</v>
      </c>
      <c r="I4" s="180">
        <v>0.38826336410818391</v>
      </c>
      <c r="J4" s="180">
        <v>0.40724586119056655</v>
      </c>
      <c r="K4" s="180">
        <v>0.41384353442309846</v>
      </c>
    </row>
    <row r="5" spans="1:16" x14ac:dyDescent="0.25">
      <c r="A5" s="179" t="s">
        <v>78</v>
      </c>
      <c r="B5" s="182">
        <v>0.245</v>
      </c>
      <c r="C5" s="182">
        <v>0.27678491591846849</v>
      </c>
      <c r="D5" s="182">
        <v>0.31922956377396183</v>
      </c>
      <c r="E5" s="182">
        <v>0.34405915210185761</v>
      </c>
      <c r="F5" s="182">
        <v>0.35575322857580893</v>
      </c>
      <c r="G5" s="182">
        <v>0.37331087378310501</v>
      </c>
      <c r="H5" s="182">
        <v>0.39718553040537335</v>
      </c>
      <c r="I5" s="182">
        <v>0.39767487518741484</v>
      </c>
      <c r="J5" s="182">
        <v>0.41364545433302263</v>
      </c>
      <c r="K5" s="182">
        <v>0.42025899918202841</v>
      </c>
    </row>
    <row r="6" spans="1:16" x14ac:dyDescent="0.25">
      <c r="A6" s="178" t="s">
        <v>197</v>
      </c>
      <c r="B6" s="181">
        <v>0.5</v>
      </c>
      <c r="C6" s="181">
        <v>0.5</v>
      </c>
      <c r="D6" s="181">
        <v>0.5</v>
      </c>
      <c r="E6" s="181">
        <v>0.5</v>
      </c>
      <c r="F6" s="181">
        <v>0.5</v>
      </c>
      <c r="G6" s="181">
        <v>0.5</v>
      </c>
      <c r="H6" s="181">
        <v>0.5</v>
      </c>
      <c r="I6" s="181">
        <v>0.5</v>
      </c>
      <c r="J6" s="181">
        <v>0.5</v>
      </c>
      <c r="K6" s="181">
        <v>0.5</v>
      </c>
    </row>
    <row r="7" spans="1:16" x14ac:dyDescent="0.25">
      <c r="A7" s="152"/>
      <c r="B7" s="152"/>
      <c r="C7" s="152"/>
      <c r="D7" s="152"/>
      <c r="E7" s="152"/>
      <c r="F7" s="164"/>
      <c r="G7" s="164"/>
      <c r="H7" s="164"/>
      <c r="I7" s="70"/>
      <c r="J7" s="9"/>
      <c r="M7" s="80"/>
      <c r="N7" s="9"/>
      <c r="O7" s="9"/>
      <c r="P7" s="9"/>
    </row>
    <row r="8" spans="1:16" x14ac:dyDescent="0.25">
      <c r="A8" s="355"/>
      <c r="B8" s="165" t="s">
        <v>176</v>
      </c>
      <c r="C8" s="185" t="s">
        <v>193</v>
      </c>
      <c r="D8" s="165" t="s">
        <v>206</v>
      </c>
      <c r="E8" s="165" t="s">
        <v>217</v>
      </c>
      <c r="F8" s="165" t="s">
        <v>223</v>
      </c>
      <c r="G8" s="165" t="s">
        <v>251</v>
      </c>
      <c r="H8" s="165" t="s">
        <v>291</v>
      </c>
      <c r="I8" s="165" t="s">
        <v>416</v>
      </c>
      <c r="J8" s="165" t="s">
        <v>432</v>
      </c>
      <c r="K8" s="165" t="s">
        <v>442</v>
      </c>
      <c r="L8" s="353"/>
      <c r="M8" s="346"/>
      <c r="N8" s="346"/>
      <c r="O8" s="346"/>
    </row>
    <row r="9" spans="1:16" x14ac:dyDescent="0.25">
      <c r="A9" s="129" t="s">
        <v>96</v>
      </c>
      <c r="B9" s="180">
        <v>0.4183159537868662</v>
      </c>
      <c r="C9" s="239">
        <v>0.44037663353516598</v>
      </c>
      <c r="D9" s="180">
        <v>0.4763433521222033</v>
      </c>
      <c r="E9" s="180">
        <v>0.49781899883831493</v>
      </c>
      <c r="F9" s="180">
        <v>0.51089273871930685</v>
      </c>
      <c r="G9" s="180">
        <v>0.49961013623957201</v>
      </c>
      <c r="H9" s="180">
        <v>0.497</v>
      </c>
      <c r="I9" s="180">
        <v>0.49665231999381559</v>
      </c>
      <c r="J9" s="180">
        <v>0.505</v>
      </c>
      <c r="K9" s="180">
        <v>0.504</v>
      </c>
      <c r="L9" s="292"/>
      <c r="M9" s="354"/>
      <c r="N9" s="354"/>
      <c r="O9" s="354"/>
    </row>
    <row r="10" spans="1:16" x14ac:dyDescent="0.25">
      <c r="A10" s="179" t="s">
        <v>78</v>
      </c>
      <c r="B10" s="182">
        <v>0.42245882490209757</v>
      </c>
      <c r="C10" s="240">
        <v>0.44343294959940599</v>
      </c>
      <c r="D10" s="182">
        <v>0.48071119747946389</v>
      </c>
      <c r="E10" s="182">
        <v>0.50034126757328012</v>
      </c>
      <c r="F10" s="182">
        <v>0.51865684307333304</v>
      </c>
      <c r="G10" s="182">
        <v>0.50857668519346833</v>
      </c>
      <c r="H10" s="182">
        <v>0.501</v>
      </c>
      <c r="I10" s="182">
        <v>0.50669575581744664</v>
      </c>
      <c r="J10" s="182">
        <v>0.51100000000000001</v>
      </c>
      <c r="K10" s="182">
        <v>0.51</v>
      </c>
      <c r="L10" s="292"/>
      <c r="M10" s="354"/>
      <c r="N10" s="354"/>
      <c r="O10" s="354"/>
    </row>
    <row r="11" spans="1:16" x14ac:dyDescent="0.25">
      <c r="A11" s="178" t="s">
        <v>197</v>
      </c>
      <c r="B11" s="181">
        <v>0.5</v>
      </c>
      <c r="C11" s="181">
        <v>0.5</v>
      </c>
      <c r="D11" s="181">
        <v>0.5</v>
      </c>
      <c r="E11" s="181">
        <v>0.5</v>
      </c>
      <c r="F11" s="181">
        <v>0.5</v>
      </c>
      <c r="G11" s="531" t="s">
        <v>431</v>
      </c>
      <c r="H11" s="531" t="s">
        <v>431</v>
      </c>
      <c r="I11" s="531" t="s">
        <v>431</v>
      </c>
      <c r="J11" s="531" t="s">
        <v>431</v>
      </c>
      <c r="K11" s="531"/>
      <c r="L11" s="354"/>
      <c r="M11" s="354"/>
      <c r="N11" s="354"/>
      <c r="O11" s="354"/>
    </row>
    <row r="12" spans="1:16" x14ac:dyDescent="0.25">
      <c r="A12" s="166" t="s">
        <v>196</v>
      </c>
      <c r="B12" s="152"/>
      <c r="C12" s="152"/>
      <c r="D12" s="152"/>
      <c r="E12" s="152"/>
      <c r="F12" s="152"/>
      <c r="G12" s="152"/>
      <c r="H12" s="152"/>
      <c r="I12" s="152"/>
      <c r="J12" s="152"/>
    </row>
    <row r="13" spans="1:16" x14ac:dyDescent="0.25">
      <c r="A13" s="8" t="s">
        <v>433</v>
      </c>
    </row>
    <row r="15" spans="1:16" ht="15.6" x14ac:dyDescent="0.25">
      <c r="A15" s="151" t="s">
        <v>553</v>
      </c>
    </row>
  </sheetData>
  <phoneticPr fontId="28" type="noConversion"/>
  <hyperlinks>
    <hyperlink ref="L1" location="Contents!A1" display="Return to contents" xr:uid="{0E270559-92BE-4DD7-A116-403077A506A5}"/>
  </hyperlinks>
  <pageMargins left="0.7" right="0.7" top="0.75" bottom="0.75" header="0.3" footer="0.3"/>
  <pageSetup paperSize="9" scale="64"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0">
    <pageSetUpPr fitToPage="1"/>
  </sheetPr>
  <dimension ref="A1:U12"/>
  <sheetViews>
    <sheetView showGridLines="0" zoomScale="110" zoomScaleNormal="110" workbookViewId="0"/>
  </sheetViews>
  <sheetFormatPr defaultRowHeight="13.2" x14ac:dyDescent="0.25"/>
  <cols>
    <col min="1" max="1" width="29.44140625" bestFit="1" customWidth="1"/>
    <col min="2" max="11" width="9.44140625" customWidth="1"/>
  </cols>
  <sheetData>
    <row r="1" spans="1:21" ht="15.6" x14ac:dyDescent="0.3">
      <c r="A1" s="147" t="s">
        <v>518</v>
      </c>
      <c r="B1" s="119"/>
      <c r="C1" s="119"/>
      <c r="D1" s="40"/>
      <c r="E1" s="40"/>
      <c r="F1" s="40"/>
      <c r="G1" s="40"/>
      <c r="H1" s="40"/>
      <c r="I1" s="40"/>
      <c r="J1" s="40"/>
      <c r="K1" s="40"/>
      <c r="L1" s="40"/>
      <c r="M1" s="40"/>
      <c r="N1" s="31" t="s">
        <v>81</v>
      </c>
      <c r="O1" s="40"/>
      <c r="P1" s="40"/>
    </row>
    <row r="2" spans="1:21" x14ac:dyDescent="0.25">
      <c r="A2" s="40"/>
      <c r="B2" s="40"/>
      <c r="D2" s="40"/>
      <c r="E2" s="40"/>
      <c r="F2" s="40"/>
      <c r="G2" s="40"/>
      <c r="H2" s="22"/>
      <c r="I2" s="40"/>
      <c r="J2" s="40"/>
      <c r="K2" s="22"/>
      <c r="M2" s="22" t="s">
        <v>43</v>
      </c>
      <c r="N2" s="40"/>
      <c r="O2" s="40"/>
      <c r="P2" s="22"/>
    </row>
    <row r="3" spans="1:21" x14ac:dyDescent="0.25">
      <c r="A3" s="352"/>
      <c r="B3" s="165" t="s">
        <v>35</v>
      </c>
      <c r="C3" s="165" t="s">
        <v>36</v>
      </c>
      <c r="D3" s="165" t="s">
        <v>37</v>
      </c>
      <c r="E3" s="165" t="s">
        <v>28</v>
      </c>
      <c r="F3" s="165" t="s">
        <v>29</v>
      </c>
      <c r="G3" s="165" t="s">
        <v>30</v>
      </c>
      <c r="H3" s="165" t="s">
        <v>31</v>
      </c>
      <c r="I3" s="165" t="s">
        <v>65</v>
      </c>
      <c r="J3" s="165" t="s">
        <v>68</v>
      </c>
      <c r="K3" s="165" t="s">
        <v>70</v>
      </c>
      <c r="L3" s="165" t="s">
        <v>82</v>
      </c>
      <c r="M3" s="165" t="s">
        <v>116</v>
      </c>
      <c r="N3" s="346"/>
      <c r="O3" s="346"/>
      <c r="P3" s="346"/>
      <c r="Q3" s="346"/>
      <c r="R3" s="346"/>
      <c r="S3" s="346"/>
      <c r="T3" s="346"/>
      <c r="U3" s="346"/>
    </row>
    <row r="4" spans="1:21" x14ac:dyDescent="0.25">
      <c r="A4" s="268" t="s">
        <v>41</v>
      </c>
      <c r="B4" s="184">
        <v>40</v>
      </c>
      <c r="C4" s="184">
        <v>60</v>
      </c>
      <c r="D4" s="184">
        <v>66</v>
      </c>
      <c r="E4" s="184">
        <v>65</v>
      </c>
      <c r="F4" s="184">
        <v>14</v>
      </c>
      <c r="G4" s="184">
        <v>20</v>
      </c>
      <c r="H4" s="184">
        <v>20</v>
      </c>
      <c r="I4" s="184">
        <v>46</v>
      </c>
      <c r="J4" s="184">
        <v>50</v>
      </c>
      <c r="K4" s="184">
        <v>43</v>
      </c>
      <c r="L4" s="184">
        <v>4</v>
      </c>
      <c r="M4" s="184">
        <v>39</v>
      </c>
      <c r="N4" s="348"/>
      <c r="O4" s="348"/>
      <c r="P4" s="348"/>
      <c r="Q4" s="348"/>
      <c r="R4" s="348"/>
      <c r="S4" s="348"/>
      <c r="T4" s="348"/>
      <c r="U4" s="348"/>
    </row>
    <row r="5" spans="1:21" x14ac:dyDescent="0.25">
      <c r="A5" s="120" t="s">
        <v>86</v>
      </c>
      <c r="B5" s="290">
        <v>1513</v>
      </c>
      <c r="C5" s="290">
        <v>1573</v>
      </c>
      <c r="D5" s="290">
        <v>1639</v>
      </c>
      <c r="E5" s="290">
        <v>1704</v>
      </c>
      <c r="F5" s="290">
        <v>1718</v>
      </c>
      <c r="G5" s="290">
        <v>1738</v>
      </c>
      <c r="H5" s="290">
        <v>1758</v>
      </c>
      <c r="I5" s="290">
        <v>1804</v>
      </c>
      <c r="J5" s="290">
        <v>1854</v>
      </c>
      <c r="K5" s="290">
        <v>1897</v>
      </c>
      <c r="L5" s="290">
        <v>1901</v>
      </c>
      <c r="M5" s="290">
        <v>1940</v>
      </c>
      <c r="N5" s="348"/>
      <c r="O5" s="348"/>
      <c r="P5" s="348"/>
      <c r="Q5" s="348"/>
      <c r="R5" s="348"/>
      <c r="S5" s="348"/>
      <c r="T5" s="348"/>
      <c r="U5" s="348"/>
    </row>
    <row r="6" spans="1:21" x14ac:dyDescent="0.25">
      <c r="A6" s="68"/>
      <c r="B6" s="40"/>
      <c r="C6" s="40"/>
      <c r="D6" s="40"/>
      <c r="E6" s="40"/>
      <c r="F6" s="40"/>
      <c r="G6" s="40"/>
      <c r="H6" s="40"/>
      <c r="I6" s="40"/>
      <c r="J6" s="40"/>
      <c r="K6" s="40"/>
    </row>
    <row r="7" spans="1:21" x14ac:dyDescent="0.25">
      <c r="A7" s="352"/>
      <c r="B7" s="165" t="s">
        <v>120</v>
      </c>
      <c r="C7" s="165" t="s">
        <v>133</v>
      </c>
      <c r="D7" s="165" t="s">
        <v>176</v>
      </c>
      <c r="E7" s="165" t="s">
        <v>193</v>
      </c>
      <c r="F7" s="165" t="s">
        <v>206</v>
      </c>
      <c r="G7" s="165" t="s">
        <v>217</v>
      </c>
      <c r="H7" s="165" t="s">
        <v>223</v>
      </c>
      <c r="I7" s="165" t="s">
        <v>251</v>
      </c>
      <c r="J7" s="165" t="s">
        <v>291</v>
      </c>
      <c r="K7" s="165" t="s">
        <v>416</v>
      </c>
      <c r="L7" s="165" t="s">
        <v>432</v>
      </c>
      <c r="M7" s="165" t="s">
        <v>442</v>
      </c>
      <c r="N7" s="346"/>
      <c r="O7" s="346"/>
      <c r="P7" s="346"/>
      <c r="Q7" s="346"/>
      <c r="R7" s="346"/>
      <c r="S7" s="346"/>
      <c r="T7" s="346"/>
    </row>
    <row r="8" spans="1:21" x14ac:dyDescent="0.25">
      <c r="A8" s="268" t="s">
        <v>41</v>
      </c>
      <c r="B8" s="184">
        <v>11</v>
      </c>
      <c r="C8" s="184">
        <v>22</v>
      </c>
      <c r="D8" s="184">
        <v>5</v>
      </c>
      <c r="E8" s="184">
        <v>15</v>
      </c>
      <c r="F8" s="184">
        <v>2</v>
      </c>
      <c r="G8" s="184">
        <v>14</v>
      </c>
      <c r="H8" s="184">
        <v>0</v>
      </c>
      <c r="I8" s="184">
        <v>4</v>
      </c>
      <c r="J8" s="184">
        <v>7</v>
      </c>
      <c r="K8" s="184">
        <v>16</v>
      </c>
      <c r="L8" s="184">
        <v>18</v>
      </c>
      <c r="M8" s="184">
        <v>28</v>
      </c>
      <c r="N8" s="348"/>
      <c r="O8" s="348"/>
      <c r="P8" s="348"/>
      <c r="Q8" s="348"/>
      <c r="R8" s="348"/>
      <c r="S8" s="348"/>
      <c r="T8" s="348"/>
    </row>
    <row r="9" spans="1:21" x14ac:dyDescent="0.25">
      <c r="A9" s="120" t="s">
        <v>86</v>
      </c>
      <c r="B9" s="290">
        <v>1951</v>
      </c>
      <c r="C9" s="290">
        <v>1973</v>
      </c>
      <c r="D9" s="290">
        <v>1978</v>
      </c>
      <c r="E9" s="290">
        <v>1993</v>
      </c>
      <c r="F9" s="290">
        <v>1995</v>
      </c>
      <c r="G9" s="290">
        <v>2009</v>
      </c>
      <c r="H9" s="290">
        <v>2009</v>
      </c>
      <c r="I9" s="290">
        <v>2013</v>
      </c>
      <c r="J9" s="290">
        <v>2020</v>
      </c>
      <c r="K9" s="290">
        <v>2036</v>
      </c>
      <c r="L9" s="290">
        <v>2054</v>
      </c>
      <c r="M9" s="290">
        <v>2082</v>
      </c>
      <c r="N9" s="348"/>
      <c r="O9" s="348"/>
      <c r="P9" s="348"/>
      <c r="Q9" s="348"/>
      <c r="R9" s="348"/>
      <c r="S9" s="348"/>
      <c r="T9" s="348"/>
    </row>
    <row r="10" spans="1:21" x14ac:dyDescent="0.25">
      <c r="A10" s="83" t="s">
        <v>195</v>
      </c>
      <c r="B10" s="83"/>
      <c r="C10" s="83"/>
      <c r="D10" s="40"/>
      <c r="E10" s="40"/>
      <c r="F10" s="40"/>
      <c r="G10" s="40"/>
      <c r="H10" s="40"/>
      <c r="I10" s="40"/>
      <c r="J10" s="40"/>
      <c r="K10" s="40"/>
      <c r="L10" s="40"/>
      <c r="M10" s="40"/>
      <c r="N10" s="40"/>
      <c r="O10" s="40"/>
      <c r="P10" s="40"/>
    </row>
    <row r="11" spans="1:21" x14ac:dyDescent="0.25">
      <c r="A11" t="s">
        <v>520</v>
      </c>
    </row>
    <row r="12" spans="1:21" ht="15.6" x14ac:dyDescent="0.3">
      <c r="A12" s="147" t="s">
        <v>519</v>
      </c>
    </row>
  </sheetData>
  <phoneticPr fontId="28" type="noConversion"/>
  <hyperlinks>
    <hyperlink ref="N1" location="Contents!A1" display="Return to contents" xr:uid="{00000000-0004-0000-2C00-000000000000}"/>
  </hyperlinks>
  <pageMargins left="0.7" right="0.7" top="0.75" bottom="0.75" header="0.3" footer="0.3"/>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59"/>
  <sheetViews>
    <sheetView showGridLines="0" zoomScale="85" zoomScaleNormal="85" workbookViewId="0"/>
  </sheetViews>
  <sheetFormatPr defaultColWidth="9.44140625" defaultRowHeight="15" x14ac:dyDescent="0.25"/>
  <cols>
    <col min="1" max="1" width="126.44140625" style="337" customWidth="1"/>
    <col min="2" max="16384" width="9.44140625" style="39"/>
  </cols>
  <sheetData>
    <row r="1" spans="1:1" ht="15.6" x14ac:dyDescent="0.3">
      <c r="A1" s="398" t="s">
        <v>441</v>
      </c>
    </row>
    <row r="2" spans="1:1" ht="15.6" x14ac:dyDescent="0.25">
      <c r="A2" s="558"/>
    </row>
    <row r="3" spans="1:1" ht="19.5" customHeight="1" x14ac:dyDescent="0.3">
      <c r="A3" s="529" t="s">
        <v>412</v>
      </c>
    </row>
    <row r="4" spans="1:1" ht="19.5" customHeight="1" x14ac:dyDescent="0.25">
      <c r="A4" s="336" t="s">
        <v>469</v>
      </c>
    </row>
    <row r="5" spans="1:1" ht="19.5" customHeight="1" x14ac:dyDescent="0.25">
      <c r="A5" s="336" t="s">
        <v>581</v>
      </c>
    </row>
    <row r="6" spans="1:1" ht="19.5" customHeight="1" x14ac:dyDescent="0.25">
      <c r="A6" s="336" t="s">
        <v>582</v>
      </c>
    </row>
    <row r="7" spans="1:1" ht="19.5" customHeight="1" x14ac:dyDescent="0.25">
      <c r="A7" s="336" t="s">
        <v>583</v>
      </c>
    </row>
    <row r="8" spans="1:1" ht="19.5" customHeight="1" x14ac:dyDescent="0.25">
      <c r="A8" s="336" t="s">
        <v>584</v>
      </c>
    </row>
    <row r="9" spans="1:1" ht="19.5" customHeight="1" x14ac:dyDescent="0.25">
      <c r="A9" s="528" t="s">
        <v>585</v>
      </c>
    </row>
    <row r="10" spans="1:1" ht="19.5" customHeight="1" x14ac:dyDescent="0.25">
      <c r="A10" s="528" t="s">
        <v>568</v>
      </c>
    </row>
    <row r="11" spans="1:1" ht="19.5" customHeight="1" x14ac:dyDescent="0.3">
      <c r="A11" s="529" t="s">
        <v>239</v>
      </c>
    </row>
    <row r="12" spans="1:1" s="243" customFormat="1" ht="19.5" customHeight="1" x14ac:dyDescent="0.25">
      <c r="A12" s="500" t="s">
        <v>586</v>
      </c>
    </row>
    <row r="13" spans="1:1" ht="19.5" customHeight="1" x14ac:dyDescent="0.25">
      <c r="A13" s="500" t="s">
        <v>587</v>
      </c>
    </row>
    <row r="14" spans="1:1" ht="19.5" customHeight="1" x14ac:dyDescent="0.25">
      <c r="A14" s="500" t="s">
        <v>588</v>
      </c>
    </row>
    <row r="15" spans="1:1" ht="19.5" customHeight="1" x14ac:dyDescent="0.25">
      <c r="A15" s="500" t="s">
        <v>589</v>
      </c>
    </row>
    <row r="16" spans="1:1" ht="19.5" customHeight="1" x14ac:dyDescent="0.3">
      <c r="A16" s="529" t="s">
        <v>240</v>
      </c>
    </row>
    <row r="17" spans="1:4" ht="19.5" customHeight="1" x14ac:dyDescent="0.25">
      <c r="A17" s="336" t="s">
        <v>543</v>
      </c>
    </row>
    <row r="18" spans="1:4" ht="19.5" customHeight="1" x14ac:dyDescent="0.25">
      <c r="A18" s="336" t="s">
        <v>544</v>
      </c>
    </row>
    <row r="19" spans="1:4" ht="19.5" customHeight="1" x14ac:dyDescent="0.25">
      <c r="A19" s="336" t="s">
        <v>516</v>
      </c>
    </row>
    <row r="20" spans="1:4" ht="19.5" customHeight="1" x14ac:dyDescent="0.25">
      <c r="A20" s="336" t="s">
        <v>542</v>
      </c>
      <c r="B20" s="340"/>
    </row>
    <row r="21" spans="1:4" ht="19.5" customHeight="1" x14ac:dyDescent="0.25">
      <c r="A21" s="336" t="s">
        <v>540</v>
      </c>
      <c r="B21" s="340"/>
    </row>
    <row r="22" spans="1:4" ht="19.5" customHeight="1" x14ac:dyDescent="0.3">
      <c r="A22" s="529" t="s">
        <v>241</v>
      </c>
      <c r="B22" s="243"/>
      <c r="C22" s="243"/>
    </row>
    <row r="23" spans="1:4" ht="19.5" customHeight="1" x14ac:dyDescent="0.25">
      <c r="A23" s="336" t="s">
        <v>601</v>
      </c>
      <c r="B23" s="243"/>
      <c r="C23" s="243"/>
    </row>
    <row r="24" spans="1:4" ht="19.5" customHeight="1" x14ac:dyDescent="0.25">
      <c r="A24" s="336" t="s">
        <v>602</v>
      </c>
      <c r="B24" s="243"/>
      <c r="C24" s="243"/>
    </row>
    <row r="25" spans="1:4" ht="19.5" customHeight="1" x14ac:dyDescent="0.25">
      <c r="A25" s="336" t="s">
        <v>484</v>
      </c>
      <c r="B25" s="243"/>
      <c r="C25" s="243"/>
    </row>
    <row r="26" spans="1:4" ht="19.5" customHeight="1" x14ac:dyDescent="0.25">
      <c r="A26" s="336" t="s">
        <v>603</v>
      </c>
      <c r="B26" s="243"/>
      <c r="C26" s="243"/>
      <c r="D26" s="243"/>
    </row>
    <row r="27" spans="1:4" ht="19.5" customHeight="1" x14ac:dyDescent="0.25">
      <c r="A27" s="336" t="s">
        <v>479</v>
      </c>
      <c r="B27" s="243"/>
      <c r="C27" s="243"/>
    </row>
    <row r="28" spans="1:4" ht="19.5" customHeight="1" x14ac:dyDescent="0.25">
      <c r="A28" s="336" t="s">
        <v>604</v>
      </c>
      <c r="B28" s="243"/>
      <c r="C28" s="243"/>
    </row>
    <row r="29" spans="1:4" ht="19.5" customHeight="1" x14ac:dyDescent="0.25">
      <c r="A29" s="336" t="s">
        <v>531</v>
      </c>
      <c r="B29" s="243"/>
      <c r="C29" s="243"/>
    </row>
    <row r="30" spans="1:4" ht="19.5" customHeight="1" x14ac:dyDescent="0.25">
      <c r="A30" s="336" t="s">
        <v>533</v>
      </c>
      <c r="B30" s="243"/>
      <c r="C30" s="243"/>
    </row>
    <row r="31" spans="1:4" ht="19.5" customHeight="1" x14ac:dyDescent="0.25">
      <c r="A31" s="336" t="s">
        <v>605</v>
      </c>
      <c r="B31" s="243"/>
      <c r="C31" s="243"/>
    </row>
    <row r="32" spans="1:4" ht="19.5" customHeight="1" x14ac:dyDescent="0.25">
      <c r="A32" s="336" t="s">
        <v>606</v>
      </c>
      <c r="B32" s="243"/>
      <c r="C32" s="243"/>
    </row>
    <row r="33" spans="1:5" ht="19.5" customHeight="1" x14ac:dyDescent="0.25">
      <c r="A33" s="336" t="s">
        <v>255</v>
      </c>
      <c r="B33" s="243"/>
      <c r="C33" s="243"/>
    </row>
    <row r="34" spans="1:5" ht="19.5" customHeight="1" x14ac:dyDescent="0.25">
      <c r="A34" s="336" t="s">
        <v>608</v>
      </c>
      <c r="B34" s="243"/>
      <c r="C34" s="243"/>
    </row>
    <row r="35" spans="1:5" ht="19.5" customHeight="1" x14ac:dyDescent="0.3">
      <c r="A35" s="336" t="s">
        <v>607</v>
      </c>
      <c r="B35" s="243"/>
      <c r="C35" s="243"/>
      <c r="D35" s="243"/>
      <c r="E35" s="137"/>
    </row>
    <row r="36" spans="1:5" ht="19.5" customHeight="1" x14ac:dyDescent="0.3">
      <c r="A36" s="336" t="s">
        <v>517</v>
      </c>
      <c r="B36" s="243"/>
      <c r="C36" s="243"/>
      <c r="D36" s="243"/>
      <c r="E36" s="137"/>
    </row>
    <row r="37" spans="1:5" s="243" customFormat="1" ht="19.5" customHeight="1" x14ac:dyDescent="0.3">
      <c r="A37" s="529" t="s">
        <v>242</v>
      </c>
    </row>
    <row r="38" spans="1:5" ht="19.5" customHeight="1" x14ac:dyDescent="0.25">
      <c r="A38" s="336" t="s">
        <v>506</v>
      </c>
      <c r="B38" s="243"/>
      <c r="C38" s="243"/>
      <c r="D38" s="243"/>
    </row>
    <row r="39" spans="1:5" ht="19.5" customHeight="1" x14ac:dyDescent="0.25">
      <c r="A39" s="336" t="s">
        <v>504</v>
      </c>
      <c r="B39" s="243"/>
      <c r="C39" s="243"/>
      <c r="D39" s="243"/>
    </row>
    <row r="40" spans="1:5" ht="19.5" customHeight="1" x14ac:dyDescent="0.25">
      <c r="A40" s="336" t="s">
        <v>505</v>
      </c>
      <c r="B40" s="243"/>
      <c r="C40" s="243"/>
      <c r="D40" s="243"/>
    </row>
    <row r="41" spans="1:5" ht="19.5" customHeight="1" x14ac:dyDescent="0.25">
      <c r="A41" s="336" t="s">
        <v>508</v>
      </c>
      <c r="B41" s="243"/>
      <c r="C41" s="243"/>
      <c r="D41" s="243"/>
    </row>
    <row r="42" spans="1:5" ht="19.5" customHeight="1" x14ac:dyDescent="0.25">
      <c r="A42" s="336" t="s">
        <v>411</v>
      </c>
      <c r="B42" s="243"/>
      <c r="C42" s="243"/>
      <c r="D42" s="243"/>
    </row>
    <row r="43" spans="1:5" ht="19.5" customHeight="1" x14ac:dyDescent="0.25">
      <c r="A43" s="336" t="s">
        <v>443</v>
      </c>
      <c r="B43" s="243"/>
      <c r="C43" s="243"/>
      <c r="D43" s="243"/>
    </row>
    <row r="44" spans="1:5" ht="19.5" customHeight="1" x14ac:dyDescent="0.25">
      <c r="A44" s="336" t="s">
        <v>482</v>
      </c>
      <c r="B44" s="243"/>
      <c r="C44" s="243"/>
      <c r="D44" s="243"/>
    </row>
    <row r="45" spans="1:5" ht="19.5" customHeight="1" x14ac:dyDescent="0.25">
      <c r="A45" s="336" t="s">
        <v>470</v>
      </c>
    </row>
    <row r="46" spans="1:5" ht="19.5" customHeight="1" x14ac:dyDescent="0.25">
      <c r="A46" s="336" t="s">
        <v>501</v>
      </c>
    </row>
    <row r="47" spans="1:5" ht="19.5" customHeight="1" x14ac:dyDescent="0.3">
      <c r="A47" s="529" t="s">
        <v>243</v>
      </c>
    </row>
    <row r="48" spans="1:5" ht="19.5" customHeight="1" x14ac:dyDescent="0.25">
      <c r="A48" s="336" t="s">
        <v>552</v>
      </c>
    </row>
    <row r="49" spans="1:1" ht="19.5" customHeight="1" x14ac:dyDescent="0.3">
      <c r="A49" s="529" t="s">
        <v>244</v>
      </c>
    </row>
    <row r="50" spans="1:1" ht="19.5" customHeight="1" x14ac:dyDescent="0.25">
      <c r="A50" s="336" t="s">
        <v>609</v>
      </c>
    </row>
    <row r="51" spans="1:1" ht="19.5" customHeight="1" x14ac:dyDescent="0.25">
      <c r="A51" s="336" t="s">
        <v>521</v>
      </c>
    </row>
    <row r="52" spans="1:1" ht="19.5" customHeight="1" x14ac:dyDescent="0.25">
      <c r="A52" s="336" t="s">
        <v>612</v>
      </c>
    </row>
    <row r="53" spans="1:1" ht="19.5" customHeight="1" x14ac:dyDescent="0.25">
      <c r="A53" s="336" t="s">
        <v>525</v>
      </c>
    </row>
    <row r="54" spans="1:1" ht="19.5" customHeight="1" x14ac:dyDescent="0.25">
      <c r="A54" s="336" t="s">
        <v>611</v>
      </c>
    </row>
    <row r="55" spans="1:1" ht="19.5" customHeight="1" x14ac:dyDescent="0.25">
      <c r="A55" s="336" t="s">
        <v>610</v>
      </c>
    </row>
    <row r="56" spans="1:1" x14ac:dyDescent="0.25">
      <c r="A56" s="530"/>
    </row>
    <row r="57" spans="1:1" x14ac:dyDescent="0.25">
      <c r="A57" s="530"/>
    </row>
    <row r="58" spans="1:1" x14ac:dyDescent="0.25">
      <c r="A58" s="530"/>
    </row>
    <row r="59" spans="1:1" x14ac:dyDescent="0.25">
      <c r="A59" s="530"/>
    </row>
  </sheetData>
  <phoneticPr fontId="81" type="noConversion"/>
  <hyperlinks>
    <hyperlink ref="A4" location="'Table 1.1'!A1" display="Table 1.1 Level of concern for the environment, 2003/04 – 2024/25" xr:uid="{00000000-0004-0000-0400-000000000000}"/>
    <hyperlink ref="A17" location="'Table 3.1a'!A1" display="Table 3.1a Annual mean concentration of nitrogen dioxide (NO2), 2011 – 2020" xr:uid="{00000000-0004-0000-0400-000001000000}"/>
    <hyperlink ref="A19" location="'Table 3.2'!A1" display="Table 3.2 Annual mean concentration of particulate matter (PM10), 2009 – 2020" xr:uid="{00000000-0004-0000-0400-000002000000}"/>
    <hyperlink ref="A13" location="'Table 2.2'!A1" display="Data for Chart 2.2 Mean annual temperature, 1844 – 2020" xr:uid="{00000000-0004-0000-0400-000003000000}"/>
    <hyperlink ref="A14" location="'Table 2.3'!A1" display="Data for Chart 2.3 Number of warm and frost days per year , 1844 – 2020" xr:uid="{00000000-0004-0000-0400-000004000000}"/>
    <hyperlink ref="A23" location="'Table 4.1'!A1" display="Table 4.1 Annual mean nitrate concentrations (groundwater), 2000 – 2019" xr:uid="{00000000-0004-0000-0400-000005000000}"/>
    <hyperlink ref="A27" location="'Table 4.5'!A1" display="Table 4.5 Trends in annual private and trade discharge consent compliance (EA 95-percentile), 2001 - 2020" xr:uid="{00000000-0004-0000-0400-000006000000}"/>
    <hyperlink ref="A28" location="'Table 4.6'!A1" display="Table 4.6 Summary of Compliance of Water Utility Sector Waste Water Treatment Works (WWTW), 2007-2020" xr:uid="{00000000-0004-0000-0400-000007000000}"/>
    <hyperlink ref="A38" location="'Table 5.1a'!A1" display="Table 5.1a Area of nature conservation designations, 2000/01 – 2019/20" xr:uid="{00000000-0004-0000-0400-000008000000}"/>
    <hyperlink ref="A46" location="'Table 5.5'!A1" display="Table 5.5 Wild bird populations in Northern Ireland, 1994 – 2019" xr:uid="{00000000-0004-0000-0400-000009000000}"/>
    <hyperlink ref="A52" location="'Table 7.2'!A1" display="Table 7.2 Number of listed buildings by grade, 2003/04 – 2019/20" xr:uid="{00000000-0004-0000-0400-00000A000000}"/>
    <hyperlink ref="A24" location="'Table 4.2'!A1" display="Table 4.2 Annual mean nitrate concentrations (rivers), 2000 - 2023" xr:uid="{00000000-0004-0000-0400-00000B000000}"/>
    <hyperlink ref="A54" location="'Table 7.4'!A1" display="Table 7.4 Total numbers and value of grant paid in each listed building grade, 2007/08 – 2019/20" xr:uid="{00000000-0004-0000-0400-00000C000000}"/>
    <hyperlink ref="A53" location="'Table 7.3'!A1" display="Table 7.3 Number of buildings and monuments at risk, 2003/04 – 2019/20" xr:uid="{00000000-0004-0000-0400-00000D000000}"/>
    <hyperlink ref="A21" location="'Table 3.4'!A1" display="Table 3.4 Annual ammonia emissions from agriculture, 2001 - 2022" xr:uid="{00000000-0004-0000-0400-00000E000000}"/>
    <hyperlink ref="A12" location="'Table 2.1'!A1" display="Table 2.1 Total greenhouse gas emissions in Northern Ireland, 1990 - 2022 (including Base Year)" xr:uid="{00000000-0004-0000-0400-00000F000000}"/>
    <hyperlink ref="A51" location="'Table 7.1b'!A1" display="Table 7.1b Number of scheduled monument consent applications received, 2001/02 - 2019/20" xr:uid="{00000000-0004-0000-0400-000010000000}"/>
    <hyperlink ref="A55" location="'Table 7.5'!A1" display="Table 7.5 Number of excavation licences issued, 1999/00 - 2019/20" xr:uid="{00000000-0004-0000-0400-000011000000}"/>
    <hyperlink ref="A6" location="'Table 1.3'!A1" display="Table 1.3 Actions taken that have a positive impact on the environment, 2003/04 – 2020/21" xr:uid="{00000000-0004-0000-0400-000012000000}"/>
    <hyperlink ref="A31" location="'Table 4.8a'!A1" display="Table 4.8a Shellfish Waters Directive Compliance with Guideline E. Coli Standard in Flesh, 2008-2020" xr:uid="{00000000-0004-0000-0400-000013000000}"/>
    <hyperlink ref="A35" location="'Table 4.9b'!A1" display="Figure 4.9b Annual sea temperature, Irish Sea, 1996 - 2023" xr:uid="{00000000-0004-0000-0400-000014000000}"/>
    <hyperlink ref="A32" location="'Table 4.8b'!A1" display="Table 4.8b Shellfish Waters Directive Compliance with Guideline E. Coli Standard in Flesh, 2008-2020 compliance by shellfish water" xr:uid="{00000000-0004-0000-0400-000015000000}"/>
    <hyperlink ref="A33" location="'Table 4.8c'!A1" display="Table 4.8c Surface water and protected area status, and WFD objectives for Northern Ireland water bodies and associated SWPAs." xr:uid="{00000000-0004-0000-0400-000016000000}"/>
    <hyperlink ref="A41" location="'Table 5.2a'!A1" display="Table 5.2a Condition of Features within Marine and Terrestrial protected sites, 2016/17 - 2021/22" xr:uid="{00000000-0004-0000-0400-000017000000}"/>
    <hyperlink ref="A48" location="'Table 6.1'!A1" display="Table 6.1 LAC municipal waste sent for recycling (inc. composting), 2005/06 - 2019/20" xr:uid="{00000000-0004-0000-0400-000018000000}"/>
    <hyperlink ref="A25" location="'Table 4.3'!A1" display="Table 4.3 Soluble reactive phosphorus (SRP) in rivers, 2004 - 2020" xr:uid="{00000000-0004-0000-0400-000019000000}"/>
    <hyperlink ref="A26" location="'Table 4.4'!A1" display="Table 4.4 Winter Dissolved Inorganic Nitrogen (winter DIN), 2012 - 2020" xr:uid="{00000000-0004-0000-0400-00001A000000}"/>
    <hyperlink ref="A43" location="'Table 5.3a'!A1" display="Table 5.3a Wild bird populations in Northern Ireland, 1996 – 2019, 56 species" xr:uid="{00000000-0004-0000-0400-00001B000000}"/>
    <hyperlink ref="A45" location="'Table 5.4'!A1" display="Table 5.4 Percentage of protected marine area under favourable management 2009/10 - 2020/21" xr:uid="{00000000-0004-0000-0400-00001C000000}"/>
    <hyperlink ref="A18" location="'Table 3.1b'!A1" display="Table 3.1b Annual mean concentration of nitrogen dioxide (NO2), 2011 – 2020 10 sites - PfG indicator" xr:uid="{00000000-0004-0000-0400-00001D000000}"/>
    <hyperlink ref="A29" location="'Table 4.7a'!A1" display="Table 4.7a Severity of substantiated water pollution incidents, 2001 – 2020" xr:uid="{00000000-0004-0000-0400-00001E000000}"/>
    <hyperlink ref="A15" location="'Table 2.4'!A1" display="Data for Chart 2.4 Annual rainfall, 1853 – 2020" xr:uid="{00000000-0004-0000-0400-00001F000000}"/>
    <hyperlink ref="A5" location="'Table 1.2'!A1" display="Table 1.2 Types of environmental problems considered most important, 2020/21" xr:uid="{00000000-0004-0000-0400-000020000000}"/>
    <hyperlink ref="A50" location="'Table 7.1a'!A1" display="Table 7.1a Number of scheduled monuments, 2001/02 – 2019/20" xr:uid="{00000000-0004-0000-0400-000021000000}"/>
    <hyperlink ref="A30" location="'Table 4.7b'!A1" display="Table 4.7b Source of substantiated water pollution incidents, 2005 – 2020" xr:uid="{00000000-0004-0000-0400-000022000000}"/>
    <hyperlink ref="A34" location="'Table 4.9a'!A1" display="Table 4.9a Average monthly sea temperature per average depth, Irish Sea, January – December 2020" xr:uid="{00000000-0004-0000-0400-000023000000}"/>
    <hyperlink ref="A39" location="'Figure 5.1b'!A1" display="Figure 5.1b Areas of Special Scientific Interest (ASSI) and Marine Conservation Zones (MCZ), designated between 1976 and 2024" xr:uid="{00000000-0004-0000-0400-000024000000}"/>
    <hyperlink ref="A40" location="'Figure 5.1c'!A1" display="Figure 5.1c Special Areas of Conservation (SACs), Special Protection Areas (SPAs) and Ramsar sites, designated between 1976 and 2024" xr:uid="{00000000-0004-0000-0400-000025000000}"/>
    <hyperlink ref="A7:A8" location="'Table 1.3'!A1" display="Table 1.3 Actions taken that have a positive impact on the environment, 2003/04 – 2020/21" xr:uid="{00000000-0004-0000-0400-000026000000}"/>
    <hyperlink ref="A7" location="'Table 1.4'!A1" display="Table 1.4 Amount paid for the last carrier bag bought, 2020/21" xr:uid="{00000000-0004-0000-0400-000027000000}"/>
    <hyperlink ref="A8" location="'Table 1.5'!A1" display="Table 1.5 Most you would be willing to pay for a carrier bag, 2020/21" xr:uid="{00000000-0004-0000-0400-000028000000}"/>
    <hyperlink ref="A42" location="'Table 5.2b'!A1" display="Table 5.2b Condition of features (Quantity) within Terrestrial Areas of Special Scientific Interest (ASSI) &amp; Marine ASSI/SAC/SPA &amp; MCZ designations" xr:uid="{00000000-0004-0000-0400-000029000000}"/>
    <hyperlink ref="A44" location="'Table 5.3b&amp;c'!A1" display="Table 5.3a Wild bird populations in Northern Ireland, 1996 – 2019, 56 species" xr:uid="{00000000-0004-0000-0400-00002A000000}"/>
    <hyperlink ref="A10" location="'Table 1.7'!A1" display="Figure 1.7 Accessible Natural Space, April 2026" xr:uid="{00000000-0004-0000-0400-00002B000000}"/>
    <hyperlink ref="A9" location="'Table 1.6'!A1" display="Table 1.6 Considered important in helping to tackle climate change in NI, 2022/23" xr:uid="{159D1351-EEC2-4DAD-BBDE-528DF92BB6C0}"/>
    <hyperlink ref="A36" location="'Table 4.9c'!A1" display="Figure 4.9c Daily sea temperature, Irish Sea, April 1996 - December 2023" xr:uid="{4F776CB4-157D-4DBF-93A4-5FA6C4FDB9F8}"/>
    <hyperlink ref="A20" location="'Table 3.3'!A1" display="Table 3.3 Annual ammonia emissions from agriculture, 2001 - 2021" xr:uid="{E542B250-E369-44EE-8B23-46A946454317}"/>
  </hyperlinks>
  <pageMargins left="0.7" right="0.7" top="0.75" bottom="0.75" header="0.3" footer="0.3"/>
  <pageSetup paperSize="9" scale="94"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8">
    <pageSetUpPr fitToPage="1"/>
  </sheetPr>
  <dimension ref="A1:V10"/>
  <sheetViews>
    <sheetView showGridLines="0" zoomScale="110" zoomScaleNormal="110" workbookViewId="0"/>
  </sheetViews>
  <sheetFormatPr defaultRowHeight="13.2" x14ac:dyDescent="0.25"/>
  <cols>
    <col min="1" max="1" width="19.5546875" customWidth="1"/>
  </cols>
  <sheetData>
    <row r="1" spans="1:22" ht="15.6" x14ac:dyDescent="0.3">
      <c r="A1" s="147" t="s">
        <v>521</v>
      </c>
      <c r="B1" s="119"/>
      <c r="C1" s="119"/>
      <c r="D1" s="40"/>
      <c r="E1" s="40"/>
      <c r="F1" s="40"/>
      <c r="G1" s="40"/>
      <c r="H1" s="40"/>
      <c r="I1" s="40"/>
      <c r="J1" s="40"/>
      <c r="K1" s="40"/>
      <c r="L1" s="40"/>
      <c r="M1" s="40"/>
      <c r="N1" s="31" t="s">
        <v>81</v>
      </c>
      <c r="O1" s="40"/>
      <c r="P1" s="40"/>
      <c r="Q1" s="40"/>
      <c r="V1" s="31"/>
    </row>
    <row r="2" spans="1:22" x14ac:dyDescent="0.25">
      <c r="A2" s="40"/>
      <c r="B2" s="40"/>
      <c r="D2" s="40"/>
      <c r="E2" s="40"/>
      <c r="F2" s="40"/>
      <c r="G2" s="40"/>
      <c r="H2" s="22"/>
      <c r="I2" s="40"/>
      <c r="J2" s="40"/>
      <c r="M2" s="22" t="s">
        <v>43</v>
      </c>
      <c r="N2" s="40"/>
      <c r="O2" s="40"/>
      <c r="P2" s="22"/>
      <c r="S2" s="22"/>
      <c r="T2" s="22"/>
    </row>
    <row r="3" spans="1:22" x14ac:dyDescent="0.25">
      <c r="A3" s="121"/>
      <c r="B3" s="122" t="s">
        <v>35</v>
      </c>
      <c r="C3" s="122" t="s">
        <v>36</v>
      </c>
      <c r="D3" s="122" t="s">
        <v>37</v>
      </c>
      <c r="E3" s="122" t="s">
        <v>28</v>
      </c>
      <c r="F3" s="122" t="s">
        <v>29</v>
      </c>
      <c r="G3" s="122" t="s">
        <v>30</v>
      </c>
      <c r="H3" s="122" t="s">
        <v>31</v>
      </c>
      <c r="I3" s="122" t="s">
        <v>65</v>
      </c>
      <c r="J3" s="122" t="s">
        <v>68</v>
      </c>
      <c r="K3" s="122" t="s">
        <v>70</v>
      </c>
      <c r="L3" s="122" t="s">
        <v>82</v>
      </c>
      <c r="M3" s="122" t="s">
        <v>116</v>
      </c>
    </row>
    <row r="4" spans="1:22" ht="26.4" x14ac:dyDescent="0.25">
      <c r="A4" s="123" t="s">
        <v>121</v>
      </c>
      <c r="B4" s="170">
        <v>17</v>
      </c>
      <c r="C4" s="170">
        <v>24</v>
      </c>
      <c r="D4" s="170">
        <v>23</v>
      </c>
      <c r="E4" s="170">
        <v>36</v>
      </c>
      <c r="F4" s="170">
        <v>39</v>
      </c>
      <c r="G4" s="170">
        <v>50</v>
      </c>
      <c r="H4" s="170">
        <v>49</v>
      </c>
      <c r="I4" s="170">
        <v>68</v>
      </c>
      <c r="J4" s="170">
        <v>50</v>
      </c>
      <c r="K4" s="170">
        <v>45</v>
      </c>
      <c r="L4" s="170">
        <v>46</v>
      </c>
      <c r="M4" s="170">
        <v>50</v>
      </c>
    </row>
    <row r="5" spans="1:22" x14ac:dyDescent="0.25">
      <c r="B5" s="40"/>
      <c r="C5" s="40"/>
      <c r="D5" s="40"/>
      <c r="E5" s="40"/>
      <c r="F5" s="40"/>
      <c r="G5" s="40"/>
      <c r="H5" s="40"/>
      <c r="I5" s="40"/>
      <c r="J5" s="40"/>
      <c r="K5" s="40"/>
      <c r="L5" s="40"/>
      <c r="M5" s="40"/>
      <c r="N5" s="40"/>
      <c r="O5" s="40"/>
      <c r="P5" s="40"/>
      <c r="Q5" s="40"/>
      <c r="R5" s="40"/>
    </row>
    <row r="6" spans="1:22" x14ac:dyDescent="0.25">
      <c r="A6" s="121"/>
      <c r="B6" s="122" t="s">
        <v>120</v>
      </c>
      <c r="C6" s="122" t="s">
        <v>133</v>
      </c>
      <c r="D6" s="122" t="s">
        <v>176</v>
      </c>
      <c r="E6" s="165" t="s">
        <v>193</v>
      </c>
      <c r="F6" s="122" t="s">
        <v>206</v>
      </c>
      <c r="G6" s="122" t="s">
        <v>217</v>
      </c>
      <c r="H6" s="122" t="s">
        <v>223</v>
      </c>
      <c r="I6" s="122" t="s">
        <v>251</v>
      </c>
      <c r="J6" s="122" t="s">
        <v>291</v>
      </c>
      <c r="K6" s="122" t="s">
        <v>416</v>
      </c>
      <c r="L6" s="122" t="s">
        <v>432</v>
      </c>
      <c r="M6" s="122" t="s">
        <v>442</v>
      </c>
    </row>
    <row r="7" spans="1:22" ht="26.4" x14ac:dyDescent="0.25">
      <c r="A7" s="123" t="s">
        <v>121</v>
      </c>
      <c r="B7" s="170">
        <v>54</v>
      </c>
      <c r="C7" s="170">
        <v>58</v>
      </c>
      <c r="D7" s="170">
        <v>68</v>
      </c>
      <c r="E7" s="223">
        <v>49</v>
      </c>
      <c r="F7" s="170">
        <v>54</v>
      </c>
      <c r="G7" s="170">
        <v>85</v>
      </c>
      <c r="H7" s="170">
        <v>97</v>
      </c>
      <c r="I7" s="170">
        <v>76</v>
      </c>
      <c r="J7" s="170">
        <v>85</v>
      </c>
      <c r="K7" s="170">
        <v>89</v>
      </c>
      <c r="L7" s="170">
        <v>50</v>
      </c>
      <c r="M7" s="170">
        <v>89</v>
      </c>
    </row>
    <row r="8" spans="1:22" x14ac:dyDescent="0.25">
      <c r="A8" s="83" t="s">
        <v>195</v>
      </c>
    </row>
    <row r="10" spans="1:22" ht="15.6" x14ac:dyDescent="0.3">
      <c r="A10" s="147" t="s">
        <v>522</v>
      </c>
    </row>
  </sheetData>
  <phoneticPr fontId="81" type="noConversion"/>
  <hyperlinks>
    <hyperlink ref="N1" location="Contents!A1" display="Return to contents" xr:uid="{00000000-0004-0000-2D00-000000000000}"/>
  </hyperlinks>
  <pageMargins left="0.7" right="0.7" top="0.75" bottom="0.75" header="0.3" footer="0.3"/>
  <pageSetup paperSize="9" scale="65" orientation="landscape" verticalDpi="12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2">
    <pageSetUpPr fitToPage="1"/>
  </sheetPr>
  <dimension ref="A1:M20"/>
  <sheetViews>
    <sheetView showGridLines="0" zoomScale="110" zoomScaleNormal="110" workbookViewId="0"/>
  </sheetViews>
  <sheetFormatPr defaultRowHeight="13.2" x14ac:dyDescent="0.25"/>
  <cols>
    <col min="1" max="1" width="22.5546875" bestFit="1" customWidth="1"/>
    <col min="2" max="9" width="9.44140625" customWidth="1"/>
  </cols>
  <sheetData>
    <row r="1" spans="1:13" ht="15.6" x14ac:dyDescent="0.3">
      <c r="A1" s="147" t="s">
        <v>523</v>
      </c>
      <c r="B1" s="40"/>
      <c r="C1" s="40"/>
      <c r="D1" s="40"/>
      <c r="E1" s="40"/>
      <c r="F1" s="40"/>
      <c r="G1" s="40"/>
      <c r="H1" s="40"/>
      <c r="I1" s="40"/>
      <c r="J1" s="40"/>
      <c r="K1" s="40"/>
      <c r="L1" s="40"/>
      <c r="M1" s="31" t="s">
        <v>81</v>
      </c>
    </row>
    <row r="2" spans="1:13" x14ac:dyDescent="0.25">
      <c r="A2" s="70"/>
      <c r="B2" s="70"/>
      <c r="C2" s="70"/>
      <c r="D2" s="70"/>
      <c r="E2" s="70"/>
      <c r="F2" s="9"/>
      <c r="G2" s="70"/>
      <c r="H2" s="68"/>
      <c r="I2" s="70"/>
      <c r="J2" s="68"/>
      <c r="L2" s="9" t="s">
        <v>43</v>
      </c>
    </row>
    <row r="3" spans="1:13" x14ac:dyDescent="0.25">
      <c r="A3" s="521" t="s">
        <v>87</v>
      </c>
      <c r="B3" s="185" t="s">
        <v>37</v>
      </c>
      <c r="C3" s="185" t="s">
        <v>28</v>
      </c>
      <c r="D3" s="185" t="s">
        <v>29</v>
      </c>
      <c r="E3" s="185" t="s">
        <v>30</v>
      </c>
      <c r="F3" s="185" t="s">
        <v>31</v>
      </c>
      <c r="G3" s="185" t="s">
        <v>65</v>
      </c>
      <c r="H3" s="185" t="s">
        <v>68</v>
      </c>
      <c r="I3" s="185" t="s">
        <v>70</v>
      </c>
      <c r="J3" s="185" t="s">
        <v>82</v>
      </c>
      <c r="K3" s="185" t="s">
        <v>116</v>
      </c>
      <c r="L3" s="185" t="s">
        <v>120</v>
      </c>
    </row>
    <row r="4" spans="1:13" x14ac:dyDescent="0.25">
      <c r="A4" s="522" t="s">
        <v>88</v>
      </c>
      <c r="B4" s="173">
        <v>207</v>
      </c>
      <c r="C4" s="173">
        <v>206</v>
      </c>
      <c r="D4" s="173">
        <v>203</v>
      </c>
      <c r="E4" s="173">
        <v>203</v>
      </c>
      <c r="F4" s="173">
        <v>203</v>
      </c>
      <c r="G4" s="173">
        <v>205</v>
      </c>
      <c r="H4" s="173">
        <v>204</v>
      </c>
      <c r="I4" s="173">
        <v>211</v>
      </c>
      <c r="J4" s="173">
        <v>211</v>
      </c>
      <c r="K4" s="173">
        <v>206</v>
      </c>
      <c r="L4" s="173">
        <v>207</v>
      </c>
    </row>
    <row r="5" spans="1:13" x14ac:dyDescent="0.25">
      <c r="A5" s="125" t="s">
        <v>90</v>
      </c>
      <c r="B5" s="171">
        <v>467</v>
      </c>
      <c r="C5" s="171">
        <v>475</v>
      </c>
      <c r="D5" s="171">
        <v>499</v>
      </c>
      <c r="E5" s="171">
        <v>511</v>
      </c>
      <c r="F5" s="171">
        <v>514</v>
      </c>
      <c r="G5" s="171">
        <v>532</v>
      </c>
      <c r="H5" s="171">
        <v>536</v>
      </c>
      <c r="I5" s="171">
        <v>557</v>
      </c>
      <c r="J5" s="171">
        <v>568</v>
      </c>
      <c r="K5" s="171">
        <v>576</v>
      </c>
      <c r="L5" s="171">
        <v>604</v>
      </c>
    </row>
    <row r="6" spans="1:13" x14ac:dyDescent="0.25">
      <c r="A6" s="124" t="s">
        <v>89</v>
      </c>
      <c r="B6" s="172">
        <v>2165</v>
      </c>
      <c r="C6" s="172">
        <v>2053</v>
      </c>
      <c r="D6" s="172">
        <v>1902</v>
      </c>
      <c r="E6" s="172">
        <v>1879</v>
      </c>
      <c r="F6" s="172">
        <v>1870</v>
      </c>
      <c r="G6" s="172">
        <v>1827</v>
      </c>
      <c r="H6" s="172">
        <v>1804</v>
      </c>
      <c r="I6" s="172">
        <v>1698</v>
      </c>
      <c r="J6" s="172">
        <v>1632</v>
      </c>
      <c r="K6" s="172">
        <v>1584</v>
      </c>
      <c r="L6" s="172">
        <v>1381</v>
      </c>
    </row>
    <row r="7" spans="1:13" x14ac:dyDescent="0.25">
      <c r="A7" s="125" t="s">
        <v>91</v>
      </c>
      <c r="B7" s="171">
        <v>3468</v>
      </c>
      <c r="C7" s="171">
        <v>3442</v>
      </c>
      <c r="D7" s="171">
        <v>3407</v>
      </c>
      <c r="E7" s="171">
        <v>3420</v>
      </c>
      <c r="F7" s="171">
        <v>3441</v>
      </c>
      <c r="G7" s="171">
        <v>3458</v>
      </c>
      <c r="H7" s="171">
        <v>3477</v>
      </c>
      <c r="I7" s="171">
        <v>3518</v>
      </c>
      <c r="J7" s="171">
        <v>3515</v>
      </c>
      <c r="K7" s="171">
        <v>3495</v>
      </c>
      <c r="L7" s="171">
        <v>3427</v>
      </c>
    </row>
    <row r="8" spans="1:13" x14ac:dyDescent="0.25">
      <c r="A8" s="127" t="s">
        <v>92</v>
      </c>
      <c r="B8" s="174">
        <v>1884</v>
      </c>
      <c r="C8" s="174">
        <v>2035</v>
      </c>
      <c r="D8" s="174">
        <v>2174</v>
      </c>
      <c r="E8" s="174">
        <v>2243</v>
      </c>
      <c r="F8" s="174">
        <v>2270</v>
      </c>
      <c r="G8" s="174">
        <v>2339</v>
      </c>
      <c r="H8" s="174">
        <v>2416</v>
      </c>
      <c r="I8" s="174">
        <v>2484</v>
      </c>
      <c r="J8" s="174">
        <v>2571</v>
      </c>
      <c r="K8" s="174">
        <v>2702</v>
      </c>
      <c r="L8" s="174">
        <v>3002</v>
      </c>
    </row>
    <row r="9" spans="1:13" x14ac:dyDescent="0.25">
      <c r="A9" s="128" t="s">
        <v>66</v>
      </c>
      <c r="B9" s="175">
        <v>8191</v>
      </c>
      <c r="C9" s="175">
        <v>8211</v>
      </c>
      <c r="D9" s="175">
        <v>8185</v>
      </c>
      <c r="E9" s="175">
        <v>8256</v>
      </c>
      <c r="F9" s="175">
        <v>8298</v>
      </c>
      <c r="G9" s="175">
        <v>8361</v>
      </c>
      <c r="H9" s="175">
        <v>8437</v>
      </c>
      <c r="I9" s="175">
        <v>8468</v>
      </c>
      <c r="J9" s="175">
        <v>8497</v>
      </c>
      <c r="K9" s="175">
        <v>8563</v>
      </c>
      <c r="L9" s="175">
        <v>8621</v>
      </c>
    </row>
    <row r="10" spans="1:13" x14ac:dyDescent="0.25">
      <c r="A10" s="83"/>
      <c r="B10" s="70"/>
      <c r="C10" s="70"/>
      <c r="D10" s="70"/>
      <c r="E10" s="70"/>
      <c r="F10" s="70"/>
      <c r="G10" s="70"/>
      <c r="H10" s="70"/>
      <c r="I10" s="70"/>
      <c r="J10" s="70"/>
      <c r="K10" s="68"/>
      <c r="L10" s="68"/>
    </row>
    <row r="11" spans="1:13" x14ac:dyDescent="0.25">
      <c r="A11" s="521" t="s">
        <v>87</v>
      </c>
      <c r="B11" s="185" t="s">
        <v>133</v>
      </c>
      <c r="C11" s="185" t="s">
        <v>176</v>
      </c>
      <c r="D11" s="185" t="s">
        <v>193</v>
      </c>
      <c r="E11" s="185" t="s">
        <v>206</v>
      </c>
      <c r="F11" s="185" t="s">
        <v>217</v>
      </c>
      <c r="G11" s="185" t="s">
        <v>223</v>
      </c>
      <c r="H11" s="185" t="s">
        <v>251</v>
      </c>
      <c r="I11" s="185" t="s">
        <v>291</v>
      </c>
      <c r="J11" s="185" t="s">
        <v>416</v>
      </c>
      <c r="K11" s="185" t="s">
        <v>432</v>
      </c>
      <c r="L11" s="185" t="s">
        <v>442</v>
      </c>
    </row>
    <row r="12" spans="1:13" x14ac:dyDescent="0.25">
      <c r="A12" s="522" t="s">
        <v>88</v>
      </c>
      <c r="B12" s="173">
        <v>212</v>
      </c>
      <c r="C12" s="173">
        <v>214</v>
      </c>
      <c r="D12" s="224">
        <v>221</v>
      </c>
      <c r="E12" s="173">
        <v>221</v>
      </c>
      <c r="F12" s="173">
        <v>226</v>
      </c>
      <c r="G12" s="173">
        <v>228</v>
      </c>
      <c r="H12" s="173">
        <v>228</v>
      </c>
      <c r="I12" s="173">
        <v>227</v>
      </c>
      <c r="J12" s="173">
        <v>224</v>
      </c>
      <c r="K12" s="173">
        <v>224</v>
      </c>
      <c r="L12" s="173">
        <v>224</v>
      </c>
    </row>
    <row r="13" spans="1:13" x14ac:dyDescent="0.25">
      <c r="A13" s="125" t="s">
        <v>90</v>
      </c>
      <c r="B13" s="171">
        <v>629</v>
      </c>
      <c r="C13" s="171">
        <v>641</v>
      </c>
      <c r="D13" s="225">
        <v>666</v>
      </c>
      <c r="E13" s="171">
        <v>672</v>
      </c>
      <c r="F13" s="171">
        <v>674</v>
      </c>
      <c r="G13" s="171">
        <v>676</v>
      </c>
      <c r="H13" s="171">
        <v>680</v>
      </c>
      <c r="I13" s="171">
        <v>679</v>
      </c>
      <c r="J13" s="171">
        <v>679</v>
      </c>
      <c r="K13" s="171">
        <v>679</v>
      </c>
      <c r="L13" s="171">
        <v>679</v>
      </c>
    </row>
    <row r="14" spans="1:13" x14ac:dyDescent="0.25">
      <c r="A14" s="124" t="s">
        <v>89</v>
      </c>
      <c r="B14" s="172">
        <v>1278</v>
      </c>
      <c r="C14" s="172">
        <v>1245</v>
      </c>
      <c r="D14" s="226">
        <v>1127</v>
      </c>
      <c r="E14" s="172">
        <v>1061</v>
      </c>
      <c r="F14" s="172">
        <v>1056</v>
      </c>
      <c r="G14" s="172">
        <v>1027</v>
      </c>
      <c r="H14" s="172">
        <v>1027</v>
      </c>
      <c r="I14" s="172">
        <v>1027</v>
      </c>
      <c r="J14" s="172">
        <v>1025</v>
      </c>
      <c r="K14" s="172">
        <v>1025</v>
      </c>
      <c r="L14" s="172">
        <v>1025</v>
      </c>
    </row>
    <row r="15" spans="1:13" x14ac:dyDescent="0.25">
      <c r="A15" s="125" t="s">
        <v>91</v>
      </c>
      <c r="B15" s="171">
        <v>3384</v>
      </c>
      <c r="C15" s="171">
        <v>3352</v>
      </c>
      <c r="D15" s="225">
        <v>3321</v>
      </c>
      <c r="E15" s="171">
        <v>3369</v>
      </c>
      <c r="F15" s="171">
        <v>3376</v>
      </c>
      <c r="G15" s="171">
        <v>3390</v>
      </c>
      <c r="H15" s="171">
        <v>3400</v>
      </c>
      <c r="I15" s="171">
        <v>3404</v>
      </c>
      <c r="J15" s="171">
        <v>3409</v>
      </c>
      <c r="K15" s="171">
        <v>3424</v>
      </c>
      <c r="L15" s="171">
        <v>3434</v>
      </c>
    </row>
    <row r="16" spans="1:13" x14ac:dyDescent="0.25">
      <c r="A16" s="127" t="s">
        <v>92</v>
      </c>
      <c r="B16" s="174">
        <v>3199</v>
      </c>
      <c r="C16" s="174">
        <v>3322</v>
      </c>
      <c r="D16" s="227">
        <v>3531</v>
      </c>
      <c r="E16" s="174">
        <v>3593</v>
      </c>
      <c r="F16" s="174">
        <v>3644</v>
      </c>
      <c r="G16" s="174">
        <v>3673</v>
      </c>
      <c r="H16" s="174">
        <v>3685</v>
      </c>
      <c r="I16" s="174">
        <v>3726</v>
      </c>
      <c r="J16" s="174">
        <v>3735</v>
      </c>
      <c r="K16" s="174">
        <v>3772</v>
      </c>
      <c r="L16" s="174">
        <v>3795</v>
      </c>
    </row>
    <row r="17" spans="1:12" x14ac:dyDescent="0.25">
      <c r="A17" s="128" t="s">
        <v>66</v>
      </c>
      <c r="B17" s="175">
        <v>8702</v>
      </c>
      <c r="C17" s="175">
        <v>8774</v>
      </c>
      <c r="D17" s="228">
        <v>8866</v>
      </c>
      <c r="E17" s="175">
        <v>8916</v>
      </c>
      <c r="F17" s="175">
        <v>8976</v>
      </c>
      <c r="G17" s="175">
        <v>8994</v>
      </c>
      <c r="H17" s="175">
        <v>9020</v>
      </c>
      <c r="I17" s="175">
        <v>9063</v>
      </c>
      <c r="J17" s="175">
        <v>9072</v>
      </c>
      <c r="K17" s="175">
        <v>9124</v>
      </c>
      <c r="L17" s="175">
        <v>9157</v>
      </c>
    </row>
    <row r="18" spans="1:12" x14ac:dyDescent="0.25">
      <c r="A18" s="83" t="s">
        <v>195</v>
      </c>
      <c r="B18" s="70"/>
      <c r="C18" s="70"/>
      <c r="D18" s="70"/>
      <c r="E18" s="70"/>
      <c r="F18" s="70"/>
      <c r="G18" s="70"/>
      <c r="H18" s="70"/>
      <c r="I18" s="70"/>
      <c r="J18" s="70"/>
      <c r="K18" s="68"/>
      <c r="L18" s="68"/>
    </row>
    <row r="20" spans="1:12" ht="15.6" x14ac:dyDescent="0.3">
      <c r="A20" s="147" t="s">
        <v>524</v>
      </c>
    </row>
  </sheetData>
  <phoneticPr fontId="28" type="noConversion"/>
  <hyperlinks>
    <hyperlink ref="M1" location="Contents!A1" display="Return to contents" xr:uid="{00000000-0004-0000-2E00-000000000000}"/>
  </hyperlinks>
  <pageMargins left="0.7" right="0.7" top="0.75" bottom="0.75" header="0.3" footer="0.3"/>
  <pageSetup paperSize="9" scale="74"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4">
    <pageSetUpPr fitToPage="1"/>
  </sheetPr>
  <dimension ref="A1:S12"/>
  <sheetViews>
    <sheetView showGridLines="0" zoomScale="110" zoomScaleNormal="110" workbookViewId="0"/>
  </sheetViews>
  <sheetFormatPr defaultRowHeight="13.2" x14ac:dyDescent="0.25"/>
  <cols>
    <col min="1" max="1" width="40.44140625" customWidth="1"/>
    <col min="2" max="9" width="9.44140625" customWidth="1"/>
  </cols>
  <sheetData>
    <row r="1" spans="1:19" ht="15.6" x14ac:dyDescent="0.25">
      <c r="A1" s="136" t="s">
        <v>525</v>
      </c>
      <c r="B1" s="40"/>
      <c r="C1" s="40"/>
      <c r="D1" s="40"/>
      <c r="E1" s="40"/>
      <c r="F1" s="40"/>
      <c r="G1" s="40"/>
      <c r="H1" s="40"/>
      <c r="I1" s="40"/>
      <c r="J1" s="40"/>
      <c r="K1" s="40"/>
      <c r="L1" s="40"/>
      <c r="M1" s="31" t="s">
        <v>81</v>
      </c>
      <c r="N1" s="40"/>
      <c r="O1" s="40"/>
    </row>
    <row r="2" spans="1:19" x14ac:dyDescent="0.25">
      <c r="A2" s="70"/>
      <c r="B2" s="70"/>
      <c r="C2" s="70"/>
      <c r="D2" s="70"/>
      <c r="E2" s="70"/>
      <c r="F2" s="9"/>
      <c r="G2" s="70"/>
      <c r="H2" s="9"/>
      <c r="I2" s="68"/>
      <c r="J2" s="9"/>
      <c r="L2" s="9" t="s">
        <v>43</v>
      </c>
      <c r="M2" s="9"/>
      <c r="N2" s="9"/>
    </row>
    <row r="3" spans="1:19" x14ac:dyDescent="0.25">
      <c r="A3" s="188"/>
      <c r="B3" s="165" t="s">
        <v>37</v>
      </c>
      <c r="C3" s="165" t="s">
        <v>28</v>
      </c>
      <c r="D3" s="165" t="s">
        <v>29</v>
      </c>
      <c r="E3" s="165" t="s">
        <v>30</v>
      </c>
      <c r="F3" s="165" t="s">
        <v>31</v>
      </c>
      <c r="G3" s="165" t="s">
        <v>65</v>
      </c>
      <c r="H3" s="165" t="s">
        <v>68</v>
      </c>
      <c r="I3" s="165" t="s">
        <v>70</v>
      </c>
      <c r="J3" s="165" t="s">
        <v>82</v>
      </c>
      <c r="K3" s="165" t="s">
        <v>116</v>
      </c>
      <c r="L3" s="165" t="s">
        <v>120</v>
      </c>
      <c r="M3" s="346"/>
      <c r="N3" s="346"/>
      <c r="O3" s="346"/>
      <c r="P3" s="346"/>
      <c r="Q3" s="346"/>
      <c r="R3" s="346"/>
      <c r="S3" s="346"/>
    </row>
    <row r="4" spans="1:19" x14ac:dyDescent="0.25">
      <c r="A4" s="129" t="s">
        <v>245</v>
      </c>
      <c r="B4" s="177">
        <v>378</v>
      </c>
      <c r="C4" s="177">
        <v>399</v>
      </c>
      <c r="D4" s="177">
        <v>422</v>
      </c>
      <c r="E4" s="177">
        <v>410</v>
      </c>
      <c r="F4" s="177">
        <v>417</v>
      </c>
      <c r="G4" s="177">
        <v>437</v>
      </c>
      <c r="H4" s="177">
        <v>445</v>
      </c>
      <c r="I4" s="177">
        <v>499</v>
      </c>
      <c r="J4" s="177">
        <v>487</v>
      </c>
      <c r="K4" s="177">
        <v>473</v>
      </c>
      <c r="L4" s="177">
        <v>480</v>
      </c>
      <c r="M4" s="349"/>
      <c r="N4" s="349"/>
      <c r="O4" s="349"/>
      <c r="P4" s="342"/>
      <c r="Q4" s="349"/>
      <c r="R4" s="349"/>
      <c r="S4" s="349"/>
    </row>
    <row r="5" spans="1:19" x14ac:dyDescent="0.25">
      <c r="A5" s="130" t="s">
        <v>249</v>
      </c>
      <c r="B5" s="176" t="s">
        <v>5</v>
      </c>
      <c r="C5" s="176">
        <v>25</v>
      </c>
      <c r="D5" s="176">
        <v>26</v>
      </c>
      <c r="E5" s="176">
        <v>32</v>
      </c>
      <c r="F5" s="176">
        <v>19</v>
      </c>
      <c r="G5" s="176">
        <v>26</v>
      </c>
      <c r="H5" s="176">
        <v>17</v>
      </c>
      <c r="I5" s="176">
        <v>20</v>
      </c>
      <c r="J5" s="176">
        <v>12</v>
      </c>
      <c r="K5" s="176">
        <v>15</v>
      </c>
      <c r="L5" s="176">
        <v>32</v>
      </c>
      <c r="M5" s="350"/>
      <c r="N5" s="350"/>
      <c r="O5" s="350"/>
      <c r="P5" s="351"/>
      <c r="Q5" s="350"/>
      <c r="R5" s="350"/>
      <c r="S5" s="350"/>
    </row>
    <row r="6" spans="1:19" x14ac:dyDescent="0.25">
      <c r="A6" s="70"/>
      <c r="B6" s="70"/>
      <c r="C6" s="70"/>
      <c r="D6" s="70"/>
      <c r="E6" s="70"/>
      <c r="F6" s="9"/>
      <c r="G6" s="70"/>
      <c r="H6" s="9"/>
      <c r="I6" s="68"/>
      <c r="J6" s="68"/>
      <c r="K6" s="8"/>
      <c r="L6" s="8"/>
      <c r="M6" s="9"/>
      <c r="N6" s="9"/>
      <c r="S6" s="9"/>
    </row>
    <row r="7" spans="1:19" x14ac:dyDescent="0.25">
      <c r="A7" s="188"/>
      <c r="B7" s="165" t="s">
        <v>133</v>
      </c>
      <c r="C7" s="165" t="s">
        <v>176</v>
      </c>
      <c r="D7" s="165" t="s">
        <v>193</v>
      </c>
      <c r="E7" s="165" t="s">
        <v>206</v>
      </c>
      <c r="F7" s="165" t="s">
        <v>217</v>
      </c>
      <c r="G7" s="165" t="s">
        <v>223</v>
      </c>
      <c r="H7" s="165" t="s">
        <v>251</v>
      </c>
      <c r="I7" s="165" t="s">
        <v>291</v>
      </c>
      <c r="J7" s="165" t="s">
        <v>416</v>
      </c>
      <c r="K7" s="165" t="s">
        <v>432</v>
      </c>
      <c r="L7" s="165" t="s">
        <v>442</v>
      </c>
      <c r="M7" s="346"/>
      <c r="N7" s="346"/>
      <c r="O7" s="346"/>
      <c r="P7" s="346"/>
      <c r="Q7" s="346"/>
      <c r="R7" s="346"/>
    </row>
    <row r="8" spans="1:19" x14ac:dyDescent="0.25">
      <c r="A8" s="129" t="s">
        <v>245</v>
      </c>
      <c r="B8" s="177">
        <v>496</v>
      </c>
      <c r="C8" s="177">
        <v>487</v>
      </c>
      <c r="D8" s="229">
        <v>500</v>
      </c>
      <c r="E8" s="177">
        <v>512</v>
      </c>
      <c r="F8" s="177">
        <v>527</v>
      </c>
      <c r="G8" s="177">
        <v>620</v>
      </c>
      <c r="H8" s="177">
        <v>762</v>
      </c>
      <c r="I8" s="177">
        <v>892</v>
      </c>
      <c r="J8" s="556">
        <v>1037</v>
      </c>
      <c r="K8" s="556">
        <v>1111</v>
      </c>
      <c r="L8" s="556">
        <v>1148</v>
      </c>
      <c r="M8" s="349"/>
      <c r="N8" s="349"/>
      <c r="O8" s="342"/>
      <c r="P8" s="349"/>
      <c r="Q8" s="349"/>
      <c r="R8" s="349"/>
    </row>
    <row r="9" spans="1:19" x14ac:dyDescent="0.25">
      <c r="A9" s="130" t="s">
        <v>249</v>
      </c>
      <c r="B9" s="176">
        <v>11</v>
      </c>
      <c r="C9" s="176">
        <v>8</v>
      </c>
      <c r="D9" s="230">
        <v>8</v>
      </c>
      <c r="E9" s="176">
        <v>19</v>
      </c>
      <c r="F9" s="176">
        <v>16</v>
      </c>
      <c r="G9" s="176">
        <v>19</v>
      </c>
      <c r="H9" s="176">
        <v>10</v>
      </c>
      <c r="I9" s="176">
        <v>11</v>
      </c>
      <c r="J9" s="176">
        <v>12</v>
      </c>
      <c r="K9" s="176">
        <v>19</v>
      </c>
      <c r="L9" s="176">
        <v>23</v>
      </c>
      <c r="M9" s="350"/>
      <c r="N9" s="350"/>
      <c r="O9" s="351"/>
      <c r="P9" s="350"/>
      <c r="Q9" s="350"/>
      <c r="R9" s="350"/>
    </row>
    <row r="10" spans="1:19" x14ac:dyDescent="0.25">
      <c r="A10" s="166" t="s">
        <v>195</v>
      </c>
      <c r="B10" s="152"/>
      <c r="C10" s="152"/>
      <c r="D10" s="152"/>
      <c r="E10" s="152"/>
      <c r="F10" s="152"/>
      <c r="G10" s="152"/>
      <c r="H10" s="152"/>
      <c r="I10" s="152"/>
      <c r="J10" s="8"/>
      <c r="K10" s="152"/>
      <c r="L10" s="152"/>
      <c r="M10" s="68"/>
      <c r="N10" s="131"/>
      <c r="O10" s="40"/>
    </row>
    <row r="11" spans="1:19" ht="28.5" customHeight="1" x14ac:dyDescent="0.25">
      <c r="A11" s="740" t="s">
        <v>246</v>
      </c>
      <c r="B11" s="740"/>
      <c r="C11" s="740"/>
      <c r="D11" s="740"/>
      <c r="E11" s="740"/>
      <c r="F11" s="740"/>
      <c r="G11" s="740"/>
      <c r="H11" s="740"/>
      <c r="I11" s="740"/>
      <c r="J11" s="740"/>
      <c r="K11" s="740"/>
      <c r="L11" s="740"/>
      <c r="M11" s="740"/>
      <c r="N11" s="740"/>
      <c r="O11" s="740"/>
    </row>
    <row r="12" spans="1:19" ht="15.6" x14ac:dyDescent="0.25">
      <c r="A12" s="136" t="s">
        <v>526</v>
      </c>
    </row>
  </sheetData>
  <mergeCells count="1">
    <mergeCell ref="A11:O11"/>
  </mergeCells>
  <phoneticPr fontId="28" type="noConversion"/>
  <hyperlinks>
    <hyperlink ref="M1" location="Contents!A1" display="Return to contents" xr:uid="{00000000-0004-0000-2F00-000000000000}"/>
  </hyperlinks>
  <pageMargins left="0.7" right="0.7" top="0.75" bottom="0.75" header="0.3" footer="0.3"/>
  <pageSetup paperSize="9" scale="70"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01">
    <pageSetUpPr fitToPage="1"/>
  </sheetPr>
  <dimension ref="A1:T20"/>
  <sheetViews>
    <sheetView showGridLines="0" zoomScale="85" zoomScaleNormal="85" workbookViewId="0"/>
  </sheetViews>
  <sheetFormatPr defaultRowHeight="13.2" x14ac:dyDescent="0.25"/>
  <cols>
    <col min="1" max="1" width="25" customWidth="1"/>
    <col min="2" max="13" width="9.44140625" customWidth="1"/>
  </cols>
  <sheetData>
    <row r="1" spans="1:20" ht="15.6" x14ac:dyDescent="0.3">
      <c r="A1" s="147" t="s">
        <v>527</v>
      </c>
      <c r="B1" s="40"/>
      <c r="C1" s="40"/>
      <c r="D1" s="40"/>
      <c r="E1" s="40"/>
      <c r="F1" s="40"/>
      <c r="G1" s="40"/>
      <c r="H1" s="40"/>
      <c r="I1" s="40"/>
      <c r="J1" s="40"/>
      <c r="K1" s="40"/>
      <c r="L1" s="40"/>
      <c r="M1" s="40"/>
      <c r="T1" s="31" t="s">
        <v>81</v>
      </c>
    </row>
    <row r="2" spans="1:20" x14ac:dyDescent="0.25">
      <c r="A2" s="68"/>
      <c r="B2" s="68"/>
      <c r="C2" s="70"/>
      <c r="D2" s="70"/>
      <c r="E2" s="70"/>
      <c r="F2" s="70"/>
      <c r="G2" s="8"/>
      <c r="H2" s="8"/>
      <c r="J2" s="9"/>
      <c r="P2" s="9"/>
      <c r="Q2" s="9"/>
      <c r="T2" s="9" t="s">
        <v>93</v>
      </c>
    </row>
    <row r="3" spans="1:20" x14ac:dyDescent="0.25">
      <c r="A3" s="126" t="s">
        <v>87</v>
      </c>
      <c r="B3" s="249"/>
      <c r="C3" s="231" t="s">
        <v>31</v>
      </c>
      <c r="D3" s="231" t="s">
        <v>65</v>
      </c>
      <c r="E3" s="231" t="s">
        <v>68</v>
      </c>
      <c r="F3" s="231" t="s">
        <v>70</v>
      </c>
      <c r="G3" s="231" t="s">
        <v>82</v>
      </c>
      <c r="H3" s="231" t="s">
        <v>116</v>
      </c>
      <c r="I3" s="231" t="s">
        <v>120</v>
      </c>
      <c r="J3" s="231" t="s">
        <v>133</v>
      </c>
      <c r="K3" s="231" t="s">
        <v>176</v>
      </c>
      <c r="L3" s="231" t="s">
        <v>193</v>
      </c>
      <c r="M3" s="231" t="s">
        <v>206</v>
      </c>
      <c r="N3" s="231" t="s">
        <v>217</v>
      </c>
      <c r="O3" s="231" t="s">
        <v>223</v>
      </c>
      <c r="P3" s="231" t="s">
        <v>251</v>
      </c>
      <c r="Q3" s="231" t="s">
        <v>291</v>
      </c>
      <c r="R3" s="231" t="s">
        <v>416</v>
      </c>
      <c r="S3" s="231" t="s">
        <v>432</v>
      </c>
      <c r="T3" s="231" t="s">
        <v>442</v>
      </c>
    </row>
    <row r="4" spans="1:20" x14ac:dyDescent="0.25">
      <c r="A4" s="743" t="s">
        <v>88</v>
      </c>
      <c r="B4" s="460" t="s">
        <v>94</v>
      </c>
      <c r="C4" s="461">
        <v>804000</v>
      </c>
      <c r="D4" s="461">
        <v>1750000</v>
      </c>
      <c r="E4" s="461">
        <v>1009000</v>
      </c>
      <c r="F4" s="461">
        <v>869000</v>
      </c>
      <c r="G4" s="461">
        <v>931000</v>
      </c>
      <c r="H4" s="461">
        <v>445180</v>
      </c>
      <c r="I4" s="461">
        <v>511875</v>
      </c>
      <c r="J4" s="461">
        <v>1452240</v>
      </c>
      <c r="K4" s="461">
        <v>5596</v>
      </c>
      <c r="L4" s="232">
        <v>39665</v>
      </c>
      <c r="M4" s="461">
        <v>7790</v>
      </c>
      <c r="N4" s="461">
        <v>15015</v>
      </c>
      <c r="O4" s="461">
        <v>53160</v>
      </c>
      <c r="P4" s="461">
        <v>0</v>
      </c>
      <c r="Q4" s="461">
        <v>15634</v>
      </c>
      <c r="R4" s="461">
        <v>3350</v>
      </c>
      <c r="S4" s="461">
        <v>0</v>
      </c>
      <c r="T4" s="461">
        <v>3700</v>
      </c>
    </row>
    <row r="5" spans="1:20" x14ac:dyDescent="0.25">
      <c r="A5" s="744"/>
      <c r="B5" s="135" t="s">
        <v>95</v>
      </c>
      <c r="C5" s="462">
        <v>16</v>
      </c>
      <c r="D5" s="462">
        <v>10</v>
      </c>
      <c r="E5" s="462">
        <v>22</v>
      </c>
      <c r="F5" s="462">
        <v>21</v>
      </c>
      <c r="G5" s="462">
        <v>17</v>
      </c>
      <c r="H5" s="462">
        <v>16</v>
      </c>
      <c r="I5" s="462">
        <v>15</v>
      </c>
      <c r="J5" s="462">
        <v>23</v>
      </c>
      <c r="K5" s="462">
        <v>1</v>
      </c>
      <c r="L5" s="233">
        <v>1</v>
      </c>
      <c r="M5" s="462">
        <v>1</v>
      </c>
      <c r="N5" s="462">
        <v>1</v>
      </c>
      <c r="O5" s="462">
        <v>3</v>
      </c>
      <c r="P5" s="462">
        <v>0</v>
      </c>
      <c r="Q5" s="462">
        <v>3</v>
      </c>
      <c r="R5" s="462">
        <v>1</v>
      </c>
      <c r="S5" s="462">
        <v>0</v>
      </c>
      <c r="T5" s="462">
        <v>1</v>
      </c>
    </row>
    <row r="6" spans="1:20" x14ac:dyDescent="0.25">
      <c r="A6" s="745" t="s">
        <v>90</v>
      </c>
      <c r="B6" s="132" t="s">
        <v>94</v>
      </c>
      <c r="C6" s="463">
        <v>358000</v>
      </c>
      <c r="D6" s="463">
        <v>575000</v>
      </c>
      <c r="E6" s="463">
        <v>560000</v>
      </c>
      <c r="F6" s="463">
        <v>749000</v>
      </c>
      <c r="G6" s="463">
        <v>1574000</v>
      </c>
      <c r="H6" s="463">
        <v>1163826</v>
      </c>
      <c r="I6" s="463">
        <v>1229348</v>
      </c>
      <c r="J6" s="463">
        <v>81955</v>
      </c>
      <c r="K6" s="463">
        <v>154068</v>
      </c>
      <c r="L6" s="234">
        <v>0</v>
      </c>
      <c r="M6" s="463">
        <v>10700</v>
      </c>
      <c r="N6" s="463">
        <v>76560</v>
      </c>
      <c r="O6" s="463">
        <v>39825</v>
      </c>
      <c r="P6" s="463">
        <v>25000</v>
      </c>
      <c r="Q6" s="463">
        <v>37729</v>
      </c>
      <c r="R6" s="463">
        <v>24127</v>
      </c>
      <c r="S6" s="463">
        <v>28000</v>
      </c>
      <c r="T6" s="463">
        <v>24000</v>
      </c>
    </row>
    <row r="7" spans="1:20" x14ac:dyDescent="0.25">
      <c r="A7" s="746"/>
      <c r="B7" s="133" t="s">
        <v>95</v>
      </c>
      <c r="C7" s="464">
        <v>14</v>
      </c>
      <c r="D7" s="464">
        <v>22</v>
      </c>
      <c r="E7" s="464">
        <v>24</v>
      </c>
      <c r="F7" s="464">
        <v>22</v>
      </c>
      <c r="G7" s="464">
        <v>27</v>
      </c>
      <c r="H7" s="464">
        <v>33</v>
      </c>
      <c r="I7" s="464">
        <v>31</v>
      </c>
      <c r="J7" s="464">
        <v>3</v>
      </c>
      <c r="K7" s="464">
        <v>6</v>
      </c>
      <c r="L7" s="235">
        <v>0</v>
      </c>
      <c r="M7" s="464">
        <v>1</v>
      </c>
      <c r="N7" s="464">
        <v>2</v>
      </c>
      <c r="O7" s="464">
        <v>2</v>
      </c>
      <c r="P7" s="464">
        <v>1</v>
      </c>
      <c r="Q7" s="464">
        <v>6</v>
      </c>
      <c r="R7" s="464">
        <v>4</v>
      </c>
      <c r="S7" s="464">
        <v>2</v>
      </c>
      <c r="T7" s="464">
        <v>3</v>
      </c>
    </row>
    <row r="8" spans="1:20" x14ac:dyDescent="0.25">
      <c r="A8" s="742" t="s">
        <v>89</v>
      </c>
      <c r="B8" s="460" t="s">
        <v>94</v>
      </c>
      <c r="C8" s="465">
        <v>0</v>
      </c>
      <c r="D8" s="465">
        <v>0</v>
      </c>
      <c r="E8" s="461">
        <v>12000</v>
      </c>
      <c r="F8" s="461">
        <v>140000</v>
      </c>
      <c r="G8" s="461">
        <v>170000</v>
      </c>
      <c r="H8" s="461">
        <v>314335</v>
      </c>
      <c r="I8" s="461">
        <v>434995</v>
      </c>
      <c r="J8" s="461">
        <v>1090093</v>
      </c>
      <c r="K8" s="461">
        <v>24895</v>
      </c>
      <c r="L8" s="232">
        <v>0</v>
      </c>
      <c r="M8" s="465">
        <v>0</v>
      </c>
      <c r="N8" s="466">
        <v>14390</v>
      </c>
      <c r="O8" s="466">
        <v>5930</v>
      </c>
      <c r="P8" s="465">
        <v>0</v>
      </c>
      <c r="Q8" s="465">
        <v>0</v>
      </c>
      <c r="R8" s="465">
        <v>0</v>
      </c>
      <c r="S8" s="461">
        <v>0</v>
      </c>
      <c r="T8" s="461">
        <v>0</v>
      </c>
    </row>
    <row r="9" spans="1:20" x14ac:dyDescent="0.25">
      <c r="A9" s="742"/>
      <c r="B9" s="135" t="s">
        <v>95</v>
      </c>
      <c r="C9" s="462">
        <v>0</v>
      </c>
      <c r="D9" s="462">
        <v>0</v>
      </c>
      <c r="E9" s="462">
        <v>3</v>
      </c>
      <c r="F9" s="462">
        <v>13</v>
      </c>
      <c r="G9" s="462">
        <v>7</v>
      </c>
      <c r="H9" s="462">
        <v>11</v>
      </c>
      <c r="I9" s="462">
        <v>12</v>
      </c>
      <c r="J9" s="462">
        <v>30</v>
      </c>
      <c r="K9" s="462">
        <v>3</v>
      </c>
      <c r="L9" s="233">
        <v>0</v>
      </c>
      <c r="M9" s="462">
        <v>0</v>
      </c>
      <c r="N9" s="462">
        <v>1</v>
      </c>
      <c r="O9" s="462">
        <v>1</v>
      </c>
      <c r="P9" s="462">
        <v>0</v>
      </c>
      <c r="Q9" s="462">
        <v>0</v>
      </c>
      <c r="R9" s="462">
        <v>0</v>
      </c>
      <c r="S9" s="462">
        <v>0</v>
      </c>
      <c r="T9" s="462">
        <v>0</v>
      </c>
    </row>
    <row r="10" spans="1:20" x14ac:dyDescent="0.25">
      <c r="A10" s="741" t="s">
        <v>91</v>
      </c>
      <c r="B10" s="132" t="s">
        <v>94</v>
      </c>
      <c r="C10" s="463">
        <v>964000</v>
      </c>
      <c r="D10" s="463">
        <v>1352000</v>
      </c>
      <c r="E10" s="463">
        <v>1466000</v>
      </c>
      <c r="F10" s="463">
        <v>1696000</v>
      </c>
      <c r="G10" s="463">
        <v>1255000</v>
      </c>
      <c r="H10" s="463">
        <v>1099181</v>
      </c>
      <c r="I10" s="463">
        <v>1697248</v>
      </c>
      <c r="J10" s="463">
        <v>1515705</v>
      </c>
      <c r="K10" s="463">
        <v>90163</v>
      </c>
      <c r="L10" s="234">
        <v>132260</v>
      </c>
      <c r="M10" s="463">
        <v>228710</v>
      </c>
      <c r="N10" s="463">
        <v>201451</v>
      </c>
      <c r="O10" s="463">
        <v>146860</v>
      </c>
      <c r="P10" s="463">
        <v>10896</v>
      </c>
      <c r="Q10" s="463">
        <v>148839</v>
      </c>
      <c r="R10" s="463">
        <v>151439</v>
      </c>
      <c r="S10" s="461">
        <v>0</v>
      </c>
      <c r="T10" s="461">
        <v>173251.8</v>
      </c>
    </row>
    <row r="11" spans="1:20" x14ac:dyDescent="0.25">
      <c r="A11" s="741"/>
      <c r="B11" s="133" t="s">
        <v>95</v>
      </c>
      <c r="C11" s="464">
        <v>47</v>
      </c>
      <c r="D11" s="464">
        <v>42</v>
      </c>
      <c r="E11" s="464">
        <v>72</v>
      </c>
      <c r="F11" s="464">
        <v>66</v>
      </c>
      <c r="G11" s="464">
        <v>73</v>
      </c>
      <c r="H11" s="464">
        <v>74</v>
      </c>
      <c r="I11" s="464">
        <v>73</v>
      </c>
      <c r="J11" s="464">
        <v>62</v>
      </c>
      <c r="K11" s="464">
        <v>18</v>
      </c>
      <c r="L11" s="235">
        <v>11</v>
      </c>
      <c r="M11" s="464">
        <v>16</v>
      </c>
      <c r="N11" s="464">
        <v>12</v>
      </c>
      <c r="O11" s="464">
        <v>10</v>
      </c>
      <c r="P11" s="464">
        <v>4</v>
      </c>
      <c r="Q11" s="464">
        <v>24</v>
      </c>
      <c r="R11" s="464">
        <v>20</v>
      </c>
      <c r="S11" s="462">
        <v>0</v>
      </c>
      <c r="T11" s="462">
        <v>20</v>
      </c>
    </row>
    <row r="12" spans="1:20" x14ac:dyDescent="0.25">
      <c r="A12" s="742" t="s">
        <v>92</v>
      </c>
      <c r="B12" s="134" t="s">
        <v>94</v>
      </c>
      <c r="C12" s="467">
        <v>136000</v>
      </c>
      <c r="D12" s="467">
        <v>261000</v>
      </c>
      <c r="E12" s="467">
        <v>196000</v>
      </c>
      <c r="F12" s="467">
        <v>109000</v>
      </c>
      <c r="G12" s="467">
        <v>201000</v>
      </c>
      <c r="H12" s="467">
        <v>307061</v>
      </c>
      <c r="I12" s="467">
        <v>736105</v>
      </c>
      <c r="J12" s="467">
        <v>260560</v>
      </c>
      <c r="K12" s="467">
        <v>29385</v>
      </c>
      <c r="L12" s="236">
        <v>800</v>
      </c>
      <c r="M12" s="467">
        <v>15480</v>
      </c>
      <c r="N12" s="467">
        <v>750</v>
      </c>
      <c r="O12" s="467">
        <v>77045</v>
      </c>
      <c r="P12" s="467">
        <v>22990</v>
      </c>
      <c r="Q12" s="467">
        <v>44530</v>
      </c>
      <c r="R12" s="467">
        <v>71342</v>
      </c>
      <c r="S12" s="467">
        <v>6000</v>
      </c>
      <c r="T12" s="467">
        <v>23320</v>
      </c>
    </row>
    <row r="13" spans="1:20" x14ac:dyDescent="0.25">
      <c r="A13" s="742"/>
      <c r="B13" s="135" t="s">
        <v>95</v>
      </c>
      <c r="C13" s="462">
        <v>2</v>
      </c>
      <c r="D13" s="462">
        <v>15</v>
      </c>
      <c r="E13" s="462">
        <v>18</v>
      </c>
      <c r="F13" s="462">
        <v>13</v>
      </c>
      <c r="G13" s="462">
        <v>17</v>
      </c>
      <c r="H13" s="462">
        <v>25</v>
      </c>
      <c r="I13" s="462">
        <v>35</v>
      </c>
      <c r="J13" s="462">
        <v>18</v>
      </c>
      <c r="K13" s="462">
        <v>3</v>
      </c>
      <c r="L13" s="233">
        <v>1</v>
      </c>
      <c r="M13" s="462">
        <v>1</v>
      </c>
      <c r="N13" s="462">
        <v>1</v>
      </c>
      <c r="O13" s="462">
        <v>4</v>
      </c>
      <c r="P13" s="462">
        <v>1</v>
      </c>
      <c r="Q13" s="462">
        <v>7</v>
      </c>
      <c r="R13" s="462">
        <v>9</v>
      </c>
      <c r="S13" s="462">
        <v>1</v>
      </c>
      <c r="T13" s="462">
        <v>4</v>
      </c>
    </row>
    <row r="14" spans="1:20" x14ac:dyDescent="0.25">
      <c r="A14" s="741" t="s">
        <v>66</v>
      </c>
      <c r="B14" s="132" t="s">
        <v>94</v>
      </c>
      <c r="C14" s="468">
        <v>2262000</v>
      </c>
      <c r="D14" s="468">
        <v>3938000</v>
      </c>
      <c r="E14" s="468">
        <v>3243000</v>
      </c>
      <c r="F14" s="468">
        <v>3563000</v>
      </c>
      <c r="G14" s="468">
        <v>4131000</v>
      </c>
      <c r="H14" s="468">
        <v>3329583</v>
      </c>
      <c r="I14" s="468">
        <v>4609571</v>
      </c>
      <c r="J14" s="468">
        <v>4400553</v>
      </c>
      <c r="K14" s="468">
        <v>304107</v>
      </c>
      <c r="L14" s="237">
        <v>172725</v>
      </c>
      <c r="M14" s="468">
        <v>262680</v>
      </c>
      <c r="N14" s="468">
        <v>308166</v>
      </c>
      <c r="O14" s="468">
        <v>322820</v>
      </c>
      <c r="P14" s="468">
        <v>58886</v>
      </c>
      <c r="Q14" s="468">
        <v>246732</v>
      </c>
      <c r="R14" s="468">
        <v>250258</v>
      </c>
      <c r="S14" s="468">
        <v>34000</v>
      </c>
      <c r="T14" s="468">
        <v>224271.8</v>
      </c>
    </row>
    <row r="15" spans="1:20" x14ac:dyDescent="0.25">
      <c r="A15" s="741"/>
      <c r="B15" s="133" t="s">
        <v>95</v>
      </c>
      <c r="C15" s="469">
        <v>79</v>
      </c>
      <c r="D15" s="469">
        <v>89</v>
      </c>
      <c r="E15" s="469">
        <v>139</v>
      </c>
      <c r="F15" s="469">
        <v>135</v>
      </c>
      <c r="G15" s="469">
        <v>141</v>
      </c>
      <c r="H15" s="469">
        <v>159</v>
      </c>
      <c r="I15" s="469">
        <v>166</v>
      </c>
      <c r="J15" s="469">
        <v>136</v>
      </c>
      <c r="K15" s="469">
        <v>31</v>
      </c>
      <c r="L15" s="238">
        <v>13</v>
      </c>
      <c r="M15" s="469">
        <v>19</v>
      </c>
      <c r="N15" s="469">
        <v>17</v>
      </c>
      <c r="O15" s="469">
        <v>20</v>
      </c>
      <c r="P15" s="469">
        <v>6</v>
      </c>
      <c r="Q15" s="469">
        <v>40</v>
      </c>
      <c r="R15" s="469">
        <v>34</v>
      </c>
      <c r="S15" s="469">
        <v>3</v>
      </c>
      <c r="T15" s="469">
        <v>28</v>
      </c>
    </row>
    <row r="16" spans="1:20" x14ac:dyDescent="0.25">
      <c r="A16" s="83" t="s">
        <v>194</v>
      </c>
      <c r="B16" s="70"/>
      <c r="C16" s="70"/>
      <c r="D16" s="70"/>
      <c r="E16" s="70"/>
      <c r="F16" s="70"/>
      <c r="G16" s="70"/>
      <c r="H16" s="70"/>
      <c r="I16" s="70"/>
      <c r="J16" s="40"/>
      <c r="K16" s="40"/>
      <c r="L16" s="40"/>
      <c r="M16" s="40"/>
    </row>
    <row r="17" spans="1:2" x14ac:dyDescent="0.25">
      <c r="A17" s="77" t="s">
        <v>238</v>
      </c>
      <c r="B17" s="40"/>
    </row>
    <row r="18" spans="1:2" x14ac:dyDescent="0.25">
      <c r="A18" s="77" t="s">
        <v>614</v>
      </c>
      <c r="B18" s="40"/>
    </row>
    <row r="20" spans="1:2" ht="15.6" x14ac:dyDescent="0.3">
      <c r="A20" s="147" t="s">
        <v>528</v>
      </c>
    </row>
  </sheetData>
  <mergeCells count="6">
    <mergeCell ref="A14:A15"/>
    <mergeCell ref="A12:A13"/>
    <mergeCell ref="A4:A5"/>
    <mergeCell ref="A6:A7"/>
    <mergeCell ref="A8:A9"/>
    <mergeCell ref="A10:A11"/>
  </mergeCells>
  <phoneticPr fontId="81" type="noConversion"/>
  <hyperlinks>
    <hyperlink ref="T1" location="Contents!A1" display="Return to contents" xr:uid="{00000000-0004-0000-3000-000000000000}"/>
  </hyperlinks>
  <pageMargins left="0.7" right="0.7" top="0.75" bottom="0.75" header="0.3" footer="0.3"/>
  <pageSetup paperSize="9" scale="83"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2">
    <pageSetUpPr fitToPage="1"/>
  </sheetPr>
  <dimension ref="A1:W30"/>
  <sheetViews>
    <sheetView showGridLines="0" zoomScale="110" zoomScaleNormal="110" workbookViewId="0"/>
  </sheetViews>
  <sheetFormatPr defaultRowHeight="13.2" x14ac:dyDescent="0.25"/>
  <cols>
    <col min="1" max="1" width="20" customWidth="1"/>
    <col min="2" max="9" width="9.44140625" customWidth="1"/>
  </cols>
  <sheetData>
    <row r="1" spans="1:23" ht="15.6" x14ac:dyDescent="0.3">
      <c r="A1" s="147" t="s">
        <v>529</v>
      </c>
      <c r="B1" s="40"/>
      <c r="C1" s="40"/>
      <c r="D1" s="40"/>
      <c r="E1" s="40"/>
      <c r="F1" s="40"/>
      <c r="G1" s="40"/>
      <c r="H1" s="40"/>
      <c r="I1" s="40"/>
      <c r="J1" s="40"/>
      <c r="K1" s="40"/>
      <c r="L1" s="40"/>
      <c r="M1" s="40"/>
      <c r="N1" s="40"/>
      <c r="O1" s="31" t="s">
        <v>81</v>
      </c>
      <c r="P1" s="40"/>
      <c r="Q1" s="40"/>
      <c r="R1" s="40"/>
    </row>
    <row r="2" spans="1:23" x14ac:dyDescent="0.25">
      <c r="A2" s="70"/>
      <c r="B2" s="70"/>
      <c r="C2" s="8"/>
      <c r="D2" s="70"/>
      <c r="E2" s="70"/>
      <c r="F2" s="70"/>
      <c r="G2" s="70"/>
      <c r="H2" s="9"/>
      <c r="I2" s="70"/>
      <c r="J2" s="68"/>
      <c r="K2" s="70"/>
      <c r="L2" s="3"/>
      <c r="N2" s="3" t="s">
        <v>43</v>
      </c>
      <c r="O2" s="40"/>
      <c r="P2" s="40"/>
      <c r="Q2" s="3"/>
      <c r="R2" s="3"/>
    </row>
    <row r="3" spans="1:23" x14ac:dyDescent="0.25">
      <c r="A3" s="591"/>
      <c r="B3" s="592" t="s">
        <v>448</v>
      </c>
      <c r="C3" s="592" t="s">
        <v>34</v>
      </c>
      <c r="D3" s="592" t="s">
        <v>35</v>
      </c>
      <c r="E3" s="592" t="s">
        <v>36</v>
      </c>
      <c r="F3" s="592" t="s">
        <v>37</v>
      </c>
      <c r="G3" s="592" t="s">
        <v>28</v>
      </c>
      <c r="H3" s="592" t="s">
        <v>29</v>
      </c>
      <c r="I3" s="592" t="s">
        <v>30</v>
      </c>
      <c r="J3" s="592" t="s">
        <v>31</v>
      </c>
      <c r="K3" s="592" t="s">
        <v>65</v>
      </c>
      <c r="L3" s="592" t="s">
        <v>68</v>
      </c>
      <c r="M3" s="592" t="s">
        <v>70</v>
      </c>
      <c r="N3" s="592" t="s">
        <v>82</v>
      </c>
      <c r="O3" s="346"/>
      <c r="P3" s="346"/>
      <c r="Q3" s="346"/>
      <c r="R3" s="346"/>
      <c r="S3" s="346"/>
      <c r="T3" s="346"/>
      <c r="U3" s="346"/>
      <c r="V3" s="346"/>
      <c r="W3" s="346"/>
    </row>
    <row r="4" spans="1:23" ht="26.4" x14ac:dyDescent="0.25">
      <c r="A4" s="297" t="s">
        <v>134</v>
      </c>
      <c r="B4" s="593">
        <v>50</v>
      </c>
      <c r="C4" s="593">
        <v>67</v>
      </c>
      <c r="D4" s="593">
        <v>107</v>
      </c>
      <c r="E4" s="593">
        <v>132</v>
      </c>
      <c r="F4" s="593">
        <v>170</v>
      </c>
      <c r="G4" s="593">
        <v>176</v>
      </c>
      <c r="H4" s="593">
        <v>211</v>
      </c>
      <c r="I4" s="593">
        <v>314</v>
      </c>
      <c r="J4" s="593">
        <v>267</v>
      </c>
      <c r="K4" s="593">
        <v>216</v>
      </c>
      <c r="L4" s="593">
        <v>229</v>
      </c>
      <c r="M4" s="593">
        <v>189</v>
      </c>
      <c r="N4" s="593">
        <v>127</v>
      </c>
      <c r="O4" s="347"/>
      <c r="P4" s="347"/>
      <c r="Q4" s="347"/>
      <c r="R4" s="347"/>
      <c r="S4" s="347"/>
      <c r="T4" s="348"/>
      <c r="U4" s="347"/>
      <c r="V4" s="347"/>
      <c r="W4" s="347"/>
    </row>
    <row r="5" spans="1:23" x14ac:dyDescent="0.25">
      <c r="A5" s="594"/>
      <c r="B5" s="594"/>
      <c r="C5" s="594"/>
      <c r="D5" s="594"/>
      <c r="E5" s="594"/>
      <c r="F5" s="594"/>
      <c r="G5" s="594"/>
      <c r="H5" s="594"/>
      <c r="I5" s="594"/>
      <c r="J5" s="594"/>
      <c r="K5" s="594"/>
      <c r="L5" s="595"/>
      <c r="M5" s="595"/>
      <c r="N5" s="595"/>
      <c r="O5" s="40"/>
      <c r="P5" s="40"/>
      <c r="Q5" s="3"/>
      <c r="R5" s="3"/>
      <c r="W5" s="3"/>
    </row>
    <row r="6" spans="1:23" x14ac:dyDescent="0.25">
      <c r="A6" s="591"/>
      <c r="B6" s="592" t="s">
        <v>116</v>
      </c>
      <c r="C6" s="592" t="s">
        <v>120</v>
      </c>
      <c r="D6" s="592" t="s">
        <v>133</v>
      </c>
      <c r="E6" s="592" t="s">
        <v>176</v>
      </c>
      <c r="F6" s="592" t="s">
        <v>193</v>
      </c>
      <c r="G6" s="592" t="s">
        <v>206</v>
      </c>
      <c r="H6" s="592" t="s">
        <v>217</v>
      </c>
      <c r="I6" s="592" t="s">
        <v>223</v>
      </c>
      <c r="J6" s="592" t="s">
        <v>251</v>
      </c>
      <c r="K6" s="592" t="s">
        <v>291</v>
      </c>
      <c r="L6" s="592" t="s">
        <v>416</v>
      </c>
      <c r="M6" s="592" t="s">
        <v>432</v>
      </c>
      <c r="N6" s="592" t="s">
        <v>442</v>
      </c>
      <c r="O6" s="346"/>
      <c r="P6" s="346"/>
      <c r="Q6" s="346"/>
      <c r="R6" s="346"/>
      <c r="S6" s="346"/>
      <c r="T6" s="346"/>
    </row>
    <row r="7" spans="1:23" ht="26.4" x14ac:dyDescent="0.25">
      <c r="A7" s="297" t="s">
        <v>134</v>
      </c>
      <c r="B7" s="593">
        <v>205</v>
      </c>
      <c r="C7" s="593">
        <v>198</v>
      </c>
      <c r="D7" s="593">
        <v>265</v>
      </c>
      <c r="E7" s="593">
        <v>215</v>
      </c>
      <c r="F7" s="223">
        <v>237</v>
      </c>
      <c r="G7" s="593">
        <v>250</v>
      </c>
      <c r="H7" s="593">
        <v>231</v>
      </c>
      <c r="I7" s="593">
        <v>192</v>
      </c>
      <c r="J7" s="593">
        <v>159</v>
      </c>
      <c r="K7" s="593">
        <v>171</v>
      </c>
      <c r="L7" s="593">
        <v>126</v>
      </c>
      <c r="M7" s="593">
        <v>179</v>
      </c>
      <c r="N7" s="593">
        <v>188</v>
      </c>
      <c r="O7" s="347"/>
      <c r="P7" s="347"/>
      <c r="Q7" s="348"/>
      <c r="R7" s="347"/>
      <c r="S7" s="347"/>
      <c r="T7" s="347"/>
    </row>
    <row r="8" spans="1:23" x14ac:dyDescent="0.25">
      <c r="A8" s="596" t="s">
        <v>195</v>
      </c>
      <c r="B8" s="596"/>
      <c r="C8" s="596"/>
      <c r="D8" s="594"/>
      <c r="E8" s="594"/>
      <c r="F8" s="594"/>
      <c r="G8" s="594"/>
      <c r="H8" s="594"/>
      <c r="I8" s="594"/>
      <c r="J8" s="594"/>
      <c r="K8" s="594"/>
      <c r="L8" s="594"/>
      <c r="M8" s="594"/>
      <c r="N8" s="594"/>
      <c r="O8" s="70"/>
      <c r="P8" s="40"/>
      <c r="Q8" s="40"/>
      <c r="R8" s="40"/>
    </row>
    <row r="9" spans="1:23" x14ac:dyDescent="0.25">
      <c r="A9" s="595"/>
      <c r="B9" s="595"/>
      <c r="C9" s="595"/>
      <c r="D9" s="595"/>
      <c r="E9" s="595"/>
      <c r="F9" s="595"/>
      <c r="G9" s="595"/>
      <c r="H9" s="595"/>
      <c r="I9" s="595"/>
      <c r="J9" s="595"/>
      <c r="K9" s="595"/>
      <c r="L9" s="595"/>
      <c r="M9" s="595"/>
      <c r="N9" s="595"/>
    </row>
    <row r="10" spans="1:23" ht="15.6" x14ac:dyDescent="0.3">
      <c r="A10" s="147" t="s">
        <v>530</v>
      </c>
      <c r="B10" s="595"/>
      <c r="C10" s="595"/>
      <c r="D10" s="595"/>
      <c r="E10" s="595"/>
      <c r="F10" s="595"/>
      <c r="G10" s="595"/>
      <c r="H10" s="595"/>
      <c r="I10" s="595"/>
      <c r="J10" s="595"/>
      <c r="K10" s="595"/>
      <c r="L10" s="595"/>
      <c r="M10" s="595"/>
      <c r="N10" s="595"/>
    </row>
    <row r="11" spans="1:23" x14ac:dyDescent="0.25">
      <c r="A11" s="595"/>
      <c r="B11" s="595"/>
      <c r="C11" s="595"/>
      <c r="D11" s="595"/>
      <c r="E11" s="595"/>
      <c r="F11" s="595"/>
      <c r="G11" s="595"/>
      <c r="H11" s="595"/>
      <c r="I11" s="595"/>
      <c r="J11" s="595"/>
      <c r="K11" s="595"/>
      <c r="L11" s="595"/>
      <c r="M11" s="595"/>
      <c r="N11" s="595"/>
    </row>
    <row r="12" spans="1:23" x14ac:dyDescent="0.25">
      <c r="A12" s="595"/>
      <c r="B12" s="595"/>
      <c r="C12" s="595"/>
      <c r="D12" s="595"/>
      <c r="E12" s="595"/>
      <c r="F12" s="595"/>
      <c r="G12" s="595"/>
      <c r="H12" s="595"/>
      <c r="I12" s="595"/>
      <c r="J12" s="595"/>
      <c r="K12" s="595"/>
      <c r="L12" s="595"/>
      <c r="M12" s="595"/>
      <c r="N12" s="595"/>
    </row>
    <row r="13" spans="1:23" x14ac:dyDescent="0.25">
      <c r="A13" s="595"/>
      <c r="B13" s="595"/>
      <c r="C13" s="595"/>
      <c r="D13" s="595"/>
      <c r="E13" s="595"/>
      <c r="F13" s="595"/>
      <c r="G13" s="595"/>
      <c r="H13" s="595"/>
      <c r="I13" s="595"/>
      <c r="J13" s="595"/>
      <c r="K13" s="595"/>
      <c r="L13" s="595"/>
      <c r="M13" s="595"/>
      <c r="N13" s="595"/>
    </row>
    <row r="14" spans="1:23" x14ac:dyDescent="0.25">
      <c r="A14" s="595"/>
      <c r="B14" s="595"/>
      <c r="C14" s="595"/>
      <c r="D14" s="595"/>
      <c r="E14" s="595"/>
      <c r="F14" s="595"/>
      <c r="G14" s="595"/>
      <c r="H14" s="595"/>
      <c r="I14" s="595"/>
      <c r="J14" s="595"/>
      <c r="K14" s="595"/>
      <c r="L14" s="595"/>
      <c r="M14" s="595"/>
      <c r="N14" s="595"/>
    </row>
    <row r="15" spans="1:23" x14ac:dyDescent="0.25">
      <c r="A15" s="595"/>
      <c r="B15" s="595"/>
      <c r="C15" s="595"/>
      <c r="D15" s="595"/>
      <c r="E15" s="595"/>
      <c r="F15" s="595"/>
      <c r="G15" s="595"/>
      <c r="H15" s="595"/>
      <c r="I15" s="595"/>
      <c r="J15" s="595"/>
      <c r="K15" s="595"/>
      <c r="L15" s="595"/>
      <c r="M15" s="595"/>
      <c r="N15" s="595"/>
    </row>
    <row r="16" spans="1:23" x14ac:dyDescent="0.25">
      <c r="A16" s="595"/>
      <c r="B16" s="595"/>
      <c r="C16" s="595"/>
      <c r="D16" s="595"/>
      <c r="E16" s="595"/>
      <c r="F16" s="595"/>
      <c r="G16" s="595"/>
      <c r="H16" s="595"/>
      <c r="I16" s="595"/>
      <c r="J16" s="595"/>
      <c r="K16" s="595"/>
      <c r="L16" s="595"/>
      <c r="M16" s="595"/>
      <c r="N16" s="595"/>
    </row>
    <row r="17" spans="1:14" x14ac:dyDescent="0.25">
      <c r="A17" s="595"/>
      <c r="B17" s="595"/>
      <c r="C17" s="595"/>
      <c r="D17" s="595"/>
      <c r="E17" s="595"/>
      <c r="F17" s="595"/>
      <c r="G17" s="595"/>
      <c r="H17" s="595"/>
      <c r="I17" s="595"/>
      <c r="J17" s="595"/>
      <c r="K17" s="595"/>
      <c r="L17" s="595"/>
      <c r="M17" s="595"/>
      <c r="N17" s="595"/>
    </row>
    <row r="18" spans="1:14" x14ac:dyDescent="0.25">
      <c r="A18" s="595"/>
      <c r="B18" s="595"/>
      <c r="C18" s="595"/>
      <c r="D18" s="595"/>
      <c r="E18" s="595"/>
      <c r="F18" s="595"/>
      <c r="G18" s="595"/>
      <c r="H18" s="595"/>
      <c r="I18" s="595"/>
      <c r="J18" s="595"/>
      <c r="K18" s="595"/>
      <c r="L18" s="595"/>
      <c r="M18" s="595"/>
      <c r="N18" s="595"/>
    </row>
    <row r="19" spans="1:14" x14ac:dyDescent="0.25">
      <c r="A19" s="595"/>
      <c r="B19" s="595"/>
      <c r="C19" s="595"/>
      <c r="D19" s="595"/>
      <c r="E19" s="595"/>
      <c r="F19" s="595"/>
      <c r="G19" s="595"/>
      <c r="H19" s="595"/>
      <c r="I19" s="595"/>
      <c r="J19" s="595"/>
      <c r="K19" s="595"/>
      <c r="L19" s="595"/>
      <c r="M19" s="595"/>
      <c r="N19" s="595"/>
    </row>
    <row r="20" spans="1:14" x14ac:dyDescent="0.25">
      <c r="A20" s="595"/>
      <c r="B20" s="595"/>
      <c r="C20" s="595"/>
      <c r="D20" s="595"/>
      <c r="E20" s="595"/>
      <c r="F20" s="595"/>
      <c r="G20" s="595"/>
      <c r="H20" s="595"/>
      <c r="I20" s="595"/>
      <c r="J20" s="595"/>
      <c r="K20" s="595"/>
      <c r="L20" s="595"/>
      <c r="M20" s="595"/>
      <c r="N20" s="595"/>
    </row>
    <row r="21" spans="1:14" x14ac:dyDescent="0.25">
      <c r="A21" s="595"/>
      <c r="B21" s="595"/>
      <c r="C21" s="595"/>
      <c r="D21" s="595"/>
      <c r="E21" s="595"/>
      <c r="F21" s="595"/>
      <c r="G21" s="595"/>
      <c r="H21" s="595"/>
      <c r="I21" s="595"/>
      <c r="J21" s="595"/>
      <c r="K21" s="595"/>
      <c r="L21" s="595"/>
      <c r="M21" s="595"/>
      <c r="N21" s="595"/>
    </row>
    <row r="22" spans="1:14" x14ac:dyDescent="0.25">
      <c r="A22" s="595"/>
      <c r="B22" s="595"/>
      <c r="C22" s="595"/>
      <c r="D22" s="595"/>
      <c r="E22" s="595"/>
      <c r="F22" s="595"/>
      <c r="G22" s="595"/>
      <c r="H22" s="595"/>
      <c r="I22" s="595"/>
      <c r="J22" s="595"/>
      <c r="K22" s="595"/>
      <c r="L22" s="595"/>
      <c r="M22" s="595"/>
      <c r="N22" s="595"/>
    </row>
    <row r="23" spans="1:14" x14ac:dyDescent="0.25">
      <c r="A23" s="595"/>
      <c r="B23" s="595"/>
      <c r="C23" s="595"/>
      <c r="D23" s="595"/>
      <c r="E23" s="595"/>
      <c r="F23" s="595"/>
      <c r="G23" s="595"/>
      <c r="H23" s="595"/>
      <c r="I23" s="595"/>
      <c r="J23" s="595"/>
      <c r="K23" s="595"/>
      <c r="L23" s="595"/>
      <c r="M23" s="595"/>
      <c r="N23" s="595"/>
    </row>
    <row r="24" spans="1:14" x14ac:dyDescent="0.25">
      <c r="A24" s="595"/>
      <c r="B24" s="595"/>
      <c r="C24" s="595"/>
      <c r="D24" s="595"/>
      <c r="E24" s="595"/>
      <c r="F24" s="595"/>
      <c r="G24" s="595"/>
      <c r="H24" s="595"/>
      <c r="I24" s="595"/>
      <c r="J24" s="595"/>
      <c r="K24" s="595"/>
      <c r="L24" s="595"/>
      <c r="M24" s="595"/>
      <c r="N24" s="595"/>
    </row>
    <row r="25" spans="1:14" x14ac:dyDescent="0.25">
      <c r="A25" s="595"/>
      <c r="B25" s="595"/>
      <c r="C25" s="595"/>
      <c r="D25" s="595"/>
      <c r="E25" s="595"/>
      <c r="F25" s="595"/>
      <c r="G25" s="595"/>
      <c r="H25" s="595"/>
      <c r="I25" s="595"/>
      <c r="J25" s="595"/>
      <c r="K25" s="595"/>
      <c r="L25" s="595"/>
      <c r="M25" s="595"/>
      <c r="N25" s="595"/>
    </row>
    <row r="26" spans="1:14" x14ac:dyDescent="0.25">
      <c r="A26" s="595"/>
      <c r="B26" s="595"/>
      <c r="C26" s="595"/>
      <c r="D26" s="595"/>
      <c r="E26" s="595"/>
      <c r="F26" s="595"/>
      <c r="G26" s="595"/>
      <c r="H26" s="595"/>
      <c r="I26" s="595"/>
      <c r="J26" s="595"/>
      <c r="K26" s="595"/>
      <c r="L26" s="595"/>
      <c r="M26" s="595"/>
      <c r="N26" s="595"/>
    </row>
    <row r="27" spans="1:14" x14ac:dyDescent="0.25">
      <c r="A27" s="595"/>
      <c r="B27" s="595"/>
      <c r="C27" s="595"/>
      <c r="D27" s="595"/>
      <c r="E27" s="595"/>
      <c r="F27" s="595"/>
      <c r="G27" s="595"/>
      <c r="H27" s="595"/>
      <c r="I27" s="595"/>
      <c r="J27" s="595"/>
      <c r="K27" s="595"/>
      <c r="L27" s="595"/>
      <c r="M27" s="595"/>
      <c r="N27" s="595"/>
    </row>
    <row r="28" spans="1:14" x14ac:dyDescent="0.25">
      <c r="A28" s="595"/>
      <c r="B28" s="595"/>
      <c r="C28" s="595"/>
      <c r="D28" s="595"/>
      <c r="E28" s="595"/>
      <c r="F28" s="595"/>
      <c r="G28" s="595"/>
      <c r="H28" s="595"/>
      <c r="I28" s="595"/>
      <c r="J28" s="595"/>
      <c r="K28" s="595"/>
      <c r="L28" s="595"/>
      <c r="M28" s="595"/>
      <c r="N28" s="595"/>
    </row>
    <row r="29" spans="1:14" x14ac:dyDescent="0.25">
      <c r="A29" s="595"/>
      <c r="B29" s="595"/>
      <c r="C29" s="595"/>
      <c r="D29" s="595"/>
      <c r="E29" s="595"/>
      <c r="F29" s="595"/>
      <c r="G29" s="595"/>
      <c r="H29" s="595"/>
      <c r="I29" s="595"/>
      <c r="J29" s="595"/>
      <c r="K29" s="595"/>
      <c r="L29" s="595"/>
      <c r="M29" s="595"/>
      <c r="N29" s="595"/>
    </row>
    <row r="30" spans="1:14" x14ac:dyDescent="0.25">
      <c r="A30" s="595"/>
      <c r="B30" s="595"/>
      <c r="C30" s="595"/>
      <c r="D30" s="595"/>
      <c r="E30" s="595"/>
      <c r="F30" s="595"/>
      <c r="G30" s="595"/>
      <c r="H30" s="595"/>
      <c r="I30" s="595"/>
      <c r="J30" s="595"/>
      <c r="K30" s="595"/>
      <c r="L30" s="595"/>
      <c r="M30" s="595"/>
      <c r="N30" s="595"/>
    </row>
  </sheetData>
  <phoneticPr fontId="81" type="noConversion"/>
  <hyperlinks>
    <hyperlink ref="O1" location="Contents!A1" display="Return to contents" xr:uid="{00000000-0004-0000-3100-000000000000}"/>
  </hyperlinks>
  <pageMargins left="0.7" right="0.7" top="0.75" bottom="0.75" header="0.3" footer="0.3"/>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1"/>
  <sheetViews>
    <sheetView showGridLines="0" zoomScaleNormal="100" workbookViewId="0"/>
  </sheetViews>
  <sheetFormatPr defaultRowHeight="13.2" x14ac:dyDescent="0.25"/>
  <cols>
    <col min="1" max="1" width="34" customWidth="1"/>
    <col min="2" max="9" width="9.44140625" customWidth="1"/>
    <col min="19" max="19" width="9.44140625" customWidth="1"/>
  </cols>
  <sheetData>
    <row r="1" spans="1:22" ht="15.6" x14ac:dyDescent="0.3">
      <c r="A1" s="398" t="s">
        <v>469</v>
      </c>
      <c r="B1" s="399"/>
      <c r="C1" s="399"/>
      <c r="D1" s="399"/>
      <c r="E1" s="399"/>
      <c r="F1" s="399"/>
      <c r="G1" s="399"/>
      <c r="H1" s="399"/>
      <c r="I1" s="399"/>
      <c r="J1" s="399"/>
      <c r="K1" s="399"/>
      <c r="L1" s="399"/>
      <c r="M1" s="399"/>
      <c r="N1" s="400"/>
    </row>
    <row r="2" spans="1:22" x14ac:dyDescent="0.25">
      <c r="A2" s="401"/>
      <c r="B2" s="402"/>
      <c r="C2" s="402"/>
      <c r="D2" s="402"/>
      <c r="E2" s="402"/>
      <c r="F2" s="403"/>
      <c r="G2" s="402"/>
      <c r="H2" s="403"/>
      <c r="I2" s="404"/>
      <c r="J2" s="403"/>
      <c r="M2" s="403" t="s">
        <v>39</v>
      </c>
      <c r="O2" s="31" t="s">
        <v>81</v>
      </c>
      <c r="P2" s="403"/>
      <c r="Q2" s="403"/>
      <c r="R2" s="403"/>
      <c r="S2" s="407"/>
      <c r="V2" s="31"/>
    </row>
    <row r="3" spans="1:22" x14ac:dyDescent="0.25">
      <c r="A3" s="408"/>
      <c r="B3" s="409" t="s">
        <v>37</v>
      </c>
      <c r="C3" s="409" t="s">
        <v>28</v>
      </c>
      <c r="D3" s="409" t="s">
        <v>29</v>
      </c>
      <c r="E3" s="409" t="s">
        <v>30</v>
      </c>
      <c r="F3" s="409" t="s">
        <v>31</v>
      </c>
      <c r="G3" s="409" t="s">
        <v>65</v>
      </c>
      <c r="H3" s="409" t="s">
        <v>68</v>
      </c>
      <c r="I3" s="409" t="s">
        <v>70</v>
      </c>
      <c r="J3" s="409" t="s">
        <v>82</v>
      </c>
      <c r="K3" s="409" t="s">
        <v>116</v>
      </c>
      <c r="L3" s="409" t="s">
        <v>120</v>
      </c>
      <c r="M3" s="409" t="s">
        <v>133</v>
      </c>
      <c r="N3" s="423"/>
      <c r="O3" s="423"/>
      <c r="P3" s="423"/>
      <c r="Q3" s="423"/>
      <c r="R3" s="423"/>
      <c r="S3" s="423"/>
      <c r="T3" s="423"/>
    </row>
    <row r="4" spans="1:22" x14ac:dyDescent="0.25">
      <c r="A4" s="410" t="s">
        <v>198</v>
      </c>
      <c r="B4" s="411">
        <v>26</v>
      </c>
      <c r="C4" s="411">
        <v>24</v>
      </c>
      <c r="D4" s="411">
        <v>25</v>
      </c>
      <c r="E4" s="411">
        <v>27</v>
      </c>
      <c r="F4" s="411">
        <v>28</v>
      </c>
      <c r="G4" s="411">
        <v>25</v>
      </c>
      <c r="H4" s="411">
        <v>18</v>
      </c>
      <c r="I4" s="411">
        <v>19</v>
      </c>
      <c r="J4" s="411">
        <v>16</v>
      </c>
      <c r="K4" s="411">
        <v>17</v>
      </c>
      <c r="L4" s="411">
        <v>19</v>
      </c>
      <c r="M4" s="606">
        <v>18</v>
      </c>
      <c r="N4" s="498"/>
      <c r="O4" s="22"/>
      <c r="P4" s="22"/>
      <c r="Q4" s="22"/>
      <c r="R4" s="22"/>
      <c r="S4" s="22"/>
      <c r="T4" s="22"/>
    </row>
    <row r="5" spans="1:22" x14ac:dyDescent="0.25">
      <c r="A5" s="412" t="s">
        <v>199</v>
      </c>
      <c r="B5" s="413">
        <v>50</v>
      </c>
      <c r="C5" s="413">
        <v>53</v>
      </c>
      <c r="D5" s="413">
        <v>54</v>
      </c>
      <c r="E5" s="413">
        <v>54</v>
      </c>
      <c r="F5" s="413">
        <v>53</v>
      </c>
      <c r="G5" s="413">
        <v>57</v>
      </c>
      <c r="H5" s="413">
        <v>58</v>
      </c>
      <c r="I5" s="413">
        <v>56</v>
      </c>
      <c r="J5" s="413">
        <v>56</v>
      </c>
      <c r="K5" s="413">
        <v>55</v>
      </c>
      <c r="L5" s="413">
        <v>55</v>
      </c>
      <c r="M5" s="608">
        <v>52</v>
      </c>
      <c r="N5" s="498"/>
      <c r="O5" s="22"/>
      <c r="P5" s="22"/>
      <c r="Q5" s="22"/>
      <c r="R5" s="22"/>
      <c r="S5" s="22"/>
      <c r="T5" s="22"/>
    </row>
    <row r="6" spans="1:22" x14ac:dyDescent="0.25">
      <c r="A6" s="414" t="s">
        <v>200</v>
      </c>
      <c r="B6" s="411">
        <v>17</v>
      </c>
      <c r="C6" s="411">
        <v>17</v>
      </c>
      <c r="D6" s="411">
        <v>14</v>
      </c>
      <c r="E6" s="411">
        <v>14</v>
      </c>
      <c r="F6" s="411">
        <v>14</v>
      </c>
      <c r="G6" s="411">
        <v>14</v>
      </c>
      <c r="H6" s="411">
        <v>18</v>
      </c>
      <c r="I6" s="411">
        <v>19</v>
      </c>
      <c r="J6" s="411">
        <v>20</v>
      </c>
      <c r="K6" s="411">
        <v>21</v>
      </c>
      <c r="L6" s="411">
        <v>18</v>
      </c>
      <c r="M6" s="606">
        <v>21</v>
      </c>
      <c r="N6" s="498"/>
      <c r="O6" s="22"/>
      <c r="P6" s="22"/>
      <c r="Q6" s="22"/>
      <c r="R6" s="22"/>
      <c r="S6" s="22"/>
      <c r="T6" s="22"/>
    </row>
    <row r="7" spans="1:22" x14ac:dyDescent="0.25">
      <c r="A7" s="412" t="s">
        <v>201</v>
      </c>
      <c r="B7" s="413">
        <v>7</v>
      </c>
      <c r="C7" s="413">
        <v>6</v>
      </c>
      <c r="D7" s="413">
        <v>6</v>
      </c>
      <c r="E7" s="413">
        <v>6</v>
      </c>
      <c r="F7" s="413">
        <v>5</v>
      </c>
      <c r="G7" s="413">
        <v>4</v>
      </c>
      <c r="H7" s="413">
        <v>6</v>
      </c>
      <c r="I7" s="413">
        <v>7</v>
      </c>
      <c r="J7" s="413">
        <v>7</v>
      </c>
      <c r="K7" s="413">
        <v>7</v>
      </c>
      <c r="L7" s="413">
        <v>8</v>
      </c>
      <c r="M7" s="608">
        <v>9</v>
      </c>
      <c r="N7" s="498"/>
      <c r="O7" s="22"/>
      <c r="P7" s="22"/>
      <c r="Q7" s="22"/>
      <c r="R7" s="22"/>
      <c r="S7" s="22"/>
      <c r="T7" s="22"/>
    </row>
    <row r="8" spans="1:22" ht="12.75" customHeight="1" x14ac:dyDescent="0.25">
      <c r="A8" s="435" t="s">
        <v>595</v>
      </c>
      <c r="B8" s="710">
        <v>2528</v>
      </c>
      <c r="C8" s="710">
        <v>2761</v>
      </c>
      <c r="D8" s="710">
        <v>2586</v>
      </c>
      <c r="E8" s="710">
        <v>2686</v>
      </c>
      <c r="F8" s="710">
        <v>2559</v>
      </c>
      <c r="G8" s="710">
        <v>2471</v>
      </c>
      <c r="H8" s="710">
        <v>2761</v>
      </c>
      <c r="I8" s="710">
        <v>2720</v>
      </c>
      <c r="J8" s="710">
        <v>2777</v>
      </c>
      <c r="K8" s="710">
        <v>2710</v>
      </c>
      <c r="L8" s="710">
        <v>2736</v>
      </c>
      <c r="M8" s="710">
        <v>2517</v>
      </c>
      <c r="N8" s="499"/>
      <c r="O8" s="499"/>
      <c r="P8" s="499"/>
      <c r="Q8" s="499"/>
      <c r="R8" s="499"/>
      <c r="S8" s="499"/>
      <c r="T8" s="499"/>
    </row>
    <row r="9" spans="1:22" ht="14.4" x14ac:dyDescent="0.3">
      <c r="A9" s="401"/>
      <c r="B9" s="402"/>
      <c r="C9" s="402"/>
      <c r="D9" s="402"/>
      <c r="E9" s="402"/>
      <c r="F9" s="403"/>
      <c r="G9" s="402"/>
      <c r="H9" s="403"/>
      <c r="I9" s="404"/>
      <c r="J9" s="403"/>
      <c r="K9" s="405"/>
      <c r="L9" s="406"/>
      <c r="M9" s="400"/>
      <c r="P9" s="403"/>
      <c r="Q9" s="403"/>
      <c r="R9" s="403"/>
      <c r="S9" s="407"/>
      <c r="T9" s="403"/>
      <c r="V9" s="31"/>
    </row>
    <row r="10" spans="1:22" x14ac:dyDescent="0.25">
      <c r="A10" s="408"/>
      <c r="B10" s="409" t="s">
        <v>176</v>
      </c>
      <c r="C10" s="409" t="s">
        <v>193</v>
      </c>
      <c r="D10" s="409" t="s">
        <v>206</v>
      </c>
      <c r="E10" s="409" t="s">
        <v>217</v>
      </c>
      <c r="F10" s="416" t="s">
        <v>223</v>
      </c>
      <c r="G10" s="409" t="s">
        <v>410</v>
      </c>
      <c r="H10" s="409" t="s">
        <v>291</v>
      </c>
      <c r="I10" s="415" t="s">
        <v>416</v>
      </c>
      <c r="J10" s="409" t="s">
        <v>432</v>
      </c>
      <c r="K10" s="409" t="s">
        <v>442</v>
      </c>
      <c r="L10" s="409" t="s">
        <v>465</v>
      </c>
      <c r="N10" s="423"/>
      <c r="O10" s="423"/>
      <c r="P10" s="423"/>
      <c r="Q10" s="423"/>
      <c r="R10" s="423"/>
      <c r="S10" s="423"/>
      <c r="T10" s="423"/>
    </row>
    <row r="11" spans="1:22" x14ac:dyDescent="0.25">
      <c r="A11" s="410" t="s">
        <v>198</v>
      </c>
      <c r="B11" s="606">
        <v>16</v>
      </c>
      <c r="C11" s="257">
        <v>18</v>
      </c>
      <c r="D11" s="257">
        <v>21</v>
      </c>
      <c r="E11" s="257">
        <v>23</v>
      </c>
      <c r="F11" s="257">
        <v>29</v>
      </c>
      <c r="G11" s="604">
        <v>28</v>
      </c>
      <c r="H11" s="603">
        <v>28</v>
      </c>
      <c r="I11" s="604">
        <v>27</v>
      </c>
      <c r="J11" s="604">
        <v>27</v>
      </c>
      <c r="K11" s="259">
        <v>26</v>
      </c>
      <c r="L11" s="259">
        <v>23</v>
      </c>
      <c r="N11" s="498"/>
      <c r="O11" s="22"/>
      <c r="P11" s="22"/>
      <c r="Q11" s="22"/>
      <c r="R11" s="22"/>
      <c r="S11" s="22"/>
      <c r="T11" s="22"/>
    </row>
    <row r="12" spans="1:22" x14ac:dyDescent="0.25">
      <c r="A12" s="412" t="s">
        <v>199</v>
      </c>
      <c r="B12" s="608">
        <v>52</v>
      </c>
      <c r="C12" s="607">
        <v>51</v>
      </c>
      <c r="D12" s="607">
        <v>50</v>
      </c>
      <c r="E12" s="607">
        <v>52</v>
      </c>
      <c r="F12" s="607">
        <v>49</v>
      </c>
      <c r="G12" s="605">
        <v>54</v>
      </c>
      <c r="H12" s="605">
        <v>52</v>
      </c>
      <c r="I12" s="605">
        <v>52</v>
      </c>
      <c r="J12" s="605">
        <v>51</v>
      </c>
      <c r="K12" s="258">
        <v>46</v>
      </c>
      <c r="L12" s="258">
        <v>50</v>
      </c>
      <c r="N12" s="498"/>
      <c r="O12" s="22"/>
      <c r="P12" s="22"/>
      <c r="Q12" s="22"/>
      <c r="R12" s="22"/>
      <c r="S12" s="22"/>
      <c r="T12" s="22"/>
    </row>
    <row r="13" spans="1:22" x14ac:dyDescent="0.25">
      <c r="A13" s="414" t="s">
        <v>200</v>
      </c>
      <c r="B13" s="606">
        <v>22</v>
      </c>
      <c r="C13" s="259">
        <v>21</v>
      </c>
      <c r="D13" s="259">
        <v>21</v>
      </c>
      <c r="E13" s="259">
        <v>18</v>
      </c>
      <c r="F13" s="259">
        <v>16</v>
      </c>
      <c r="G13" s="603">
        <v>16</v>
      </c>
      <c r="H13" s="603">
        <v>15</v>
      </c>
      <c r="I13" s="603">
        <v>16</v>
      </c>
      <c r="J13" s="603">
        <v>17</v>
      </c>
      <c r="K13" s="259">
        <v>20</v>
      </c>
      <c r="L13" s="259">
        <v>19</v>
      </c>
      <c r="N13" s="498"/>
      <c r="O13" s="22"/>
      <c r="P13" s="22"/>
      <c r="Q13" s="22"/>
      <c r="R13" s="22"/>
      <c r="S13" s="22"/>
      <c r="T13" s="22"/>
    </row>
    <row r="14" spans="1:22" x14ac:dyDescent="0.25">
      <c r="A14" s="412" t="s">
        <v>201</v>
      </c>
      <c r="B14" s="608">
        <v>10</v>
      </c>
      <c r="C14" s="607">
        <v>10</v>
      </c>
      <c r="D14" s="607">
        <v>8</v>
      </c>
      <c r="E14" s="607">
        <v>7</v>
      </c>
      <c r="F14" s="607">
        <v>6</v>
      </c>
      <c r="G14" s="605">
        <v>2</v>
      </c>
      <c r="H14" s="605">
        <v>4</v>
      </c>
      <c r="I14" s="605">
        <v>4</v>
      </c>
      <c r="J14" s="605">
        <v>5</v>
      </c>
      <c r="K14" s="258">
        <v>7</v>
      </c>
      <c r="L14" s="258">
        <v>8</v>
      </c>
      <c r="N14" s="498"/>
      <c r="O14" s="22"/>
      <c r="P14" s="22"/>
      <c r="Q14" s="22"/>
      <c r="R14" s="22"/>
      <c r="S14" s="22"/>
      <c r="T14" s="22"/>
    </row>
    <row r="15" spans="1:22" ht="12.75" customHeight="1" x14ac:dyDescent="0.25">
      <c r="A15" s="435" t="s">
        <v>595</v>
      </c>
      <c r="B15" s="710">
        <v>2491</v>
      </c>
      <c r="C15" s="710">
        <v>2530</v>
      </c>
      <c r="D15" s="710">
        <v>2173</v>
      </c>
      <c r="E15" s="710">
        <v>2190</v>
      </c>
      <c r="F15" s="710">
        <v>2289</v>
      </c>
      <c r="G15" s="710">
        <v>860</v>
      </c>
      <c r="H15" s="436">
        <v>4080</v>
      </c>
      <c r="I15" s="710">
        <v>2427</v>
      </c>
      <c r="J15" s="710">
        <v>2478</v>
      </c>
      <c r="K15" s="710">
        <v>2253</v>
      </c>
      <c r="L15" s="710">
        <v>1989</v>
      </c>
      <c r="N15" s="499"/>
      <c r="O15" s="499"/>
      <c r="P15" s="499"/>
      <c r="Q15" s="499"/>
      <c r="R15" s="499"/>
      <c r="S15" s="499"/>
      <c r="T15" s="499"/>
    </row>
    <row r="16" spans="1:22" ht="14.4" x14ac:dyDescent="0.3">
      <c r="A16" s="713" t="s">
        <v>6</v>
      </c>
      <c r="B16" s="713"/>
      <c r="C16" s="713"/>
      <c r="D16" s="402"/>
      <c r="E16" s="402"/>
      <c r="F16" s="402"/>
      <c r="G16" s="402"/>
      <c r="H16" s="402"/>
      <c r="I16" s="402"/>
      <c r="J16" s="402"/>
      <c r="K16" s="402"/>
      <c r="L16" s="402"/>
      <c r="M16" s="399"/>
      <c r="N16" s="400"/>
    </row>
    <row r="17" spans="1:15" ht="12.75" customHeight="1" x14ac:dyDescent="0.3">
      <c r="A17" s="714" t="s">
        <v>272</v>
      </c>
      <c r="B17" s="715"/>
      <c r="C17" s="715"/>
      <c r="D17" s="715"/>
      <c r="E17" s="715"/>
      <c r="F17" s="715"/>
      <c r="G17" s="715"/>
      <c r="H17" s="715"/>
      <c r="I17" s="715"/>
      <c r="J17" s="715"/>
      <c r="K17" s="715"/>
      <c r="L17" s="402"/>
      <c r="M17" s="399"/>
      <c r="N17" s="400"/>
    </row>
    <row r="18" spans="1:15" ht="12.75" customHeight="1" x14ac:dyDescent="0.3">
      <c r="A18" s="715"/>
      <c r="B18" s="715"/>
      <c r="C18" s="715"/>
      <c r="D18" s="715"/>
      <c r="E18" s="715"/>
      <c r="F18" s="715"/>
      <c r="G18" s="715"/>
      <c r="H18" s="715"/>
      <c r="I18" s="715"/>
      <c r="J18" s="715"/>
      <c r="K18" s="715"/>
      <c r="L18" s="402"/>
      <c r="M18" s="399"/>
      <c r="N18" s="400"/>
    </row>
    <row r="19" spans="1:15" x14ac:dyDescent="0.25">
      <c r="A19" s="8" t="s">
        <v>417</v>
      </c>
      <c r="B19" s="40"/>
      <c r="C19" s="40"/>
      <c r="D19" s="40"/>
      <c r="E19" s="40"/>
      <c r="F19" s="40"/>
      <c r="G19" s="40"/>
      <c r="H19" s="40"/>
      <c r="I19" s="40"/>
      <c r="J19" s="40"/>
      <c r="K19" s="40"/>
      <c r="L19" s="40"/>
      <c r="M19" s="40"/>
      <c r="N19" s="40"/>
      <c r="O19" s="40"/>
    </row>
    <row r="20" spans="1:15" x14ac:dyDescent="0.25">
      <c r="A20" s="8"/>
      <c r="B20" s="40"/>
      <c r="C20" s="40"/>
      <c r="D20" s="40"/>
      <c r="E20" s="40"/>
      <c r="F20" s="40"/>
      <c r="G20" s="40"/>
      <c r="H20" s="40"/>
      <c r="I20" s="40"/>
      <c r="J20" s="40"/>
      <c r="K20" s="40"/>
      <c r="L20" s="40"/>
      <c r="M20" s="40"/>
      <c r="N20" s="40"/>
      <c r="O20" s="40"/>
    </row>
    <row r="21" spans="1:15" ht="15.6" x14ac:dyDescent="0.3">
      <c r="A21" s="398" t="s">
        <v>468</v>
      </c>
      <c r="J21" s="398"/>
    </row>
    <row r="41" spans="1:1" ht="22.5" customHeight="1" x14ac:dyDescent="0.25">
      <c r="A41" s="8" t="s">
        <v>404</v>
      </c>
    </row>
  </sheetData>
  <mergeCells count="2">
    <mergeCell ref="A16:C16"/>
    <mergeCell ref="A17:K18"/>
  </mergeCells>
  <phoneticPr fontId="81" type="noConversion"/>
  <hyperlinks>
    <hyperlink ref="O2" location="Contents!A1" display="Return to contents" xr:uid="{00000000-0004-0000-0500-000000000000}"/>
  </hyperlinks>
  <pageMargins left="0.7" right="0.7" top="0.75" bottom="0.75" header="0.3" footer="0.3"/>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5"/>
  <sheetViews>
    <sheetView showGridLines="0" zoomScaleNormal="100" workbookViewId="0"/>
  </sheetViews>
  <sheetFormatPr defaultRowHeight="13.2" x14ac:dyDescent="0.25"/>
  <cols>
    <col min="1" max="1" width="55.44140625" bestFit="1" customWidth="1"/>
    <col min="2" max="9" width="9.44140625" customWidth="1"/>
    <col min="14" max="14" width="9.44140625" customWidth="1"/>
  </cols>
  <sheetData>
    <row r="1" spans="1:19" ht="15.6" x14ac:dyDescent="0.3">
      <c r="A1" s="418" t="s">
        <v>563</v>
      </c>
      <c r="B1" s="419"/>
      <c r="C1" s="419"/>
      <c r="D1" s="420"/>
      <c r="S1" s="31" t="s">
        <v>81</v>
      </c>
    </row>
    <row r="2" spans="1:19" ht="12.75" customHeight="1" x14ac:dyDescent="0.3">
      <c r="A2" s="398"/>
      <c r="B2" s="399"/>
      <c r="D2" s="707"/>
      <c r="E2" s="707"/>
      <c r="F2" s="691" t="s">
        <v>39</v>
      </c>
      <c r="I2" s="403"/>
      <c r="S2" s="31"/>
    </row>
    <row r="3" spans="1:19" x14ac:dyDescent="0.25">
      <c r="A3" s="421"/>
      <c r="B3" s="409" t="s">
        <v>291</v>
      </c>
      <c r="C3" s="409" t="s">
        <v>416</v>
      </c>
      <c r="D3" s="422" t="s">
        <v>432</v>
      </c>
      <c r="E3" s="422" t="s">
        <v>442</v>
      </c>
      <c r="F3" s="422" t="s">
        <v>465</v>
      </c>
      <c r="G3" s="423"/>
      <c r="H3" s="389"/>
      <c r="I3" s="389"/>
      <c r="J3" s="389"/>
      <c r="K3" s="389"/>
    </row>
    <row r="4" spans="1:19" x14ac:dyDescent="0.25">
      <c r="A4" s="394" t="s">
        <v>438</v>
      </c>
      <c r="B4" s="548">
        <v>32</v>
      </c>
      <c r="C4" s="542">
        <v>31</v>
      </c>
      <c r="D4" s="632">
        <v>26</v>
      </c>
      <c r="E4" s="543">
        <v>25</v>
      </c>
      <c r="F4" s="543">
        <v>34</v>
      </c>
      <c r="G4" s="425" t="s">
        <v>273</v>
      </c>
      <c r="H4" s="426"/>
      <c r="I4" s="437"/>
      <c r="J4" s="390"/>
      <c r="K4" s="390"/>
      <c r="L4" s="537"/>
      <c r="M4" s="32"/>
      <c r="N4" s="36"/>
    </row>
    <row r="5" spans="1:19" x14ac:dyDescent="0.25">
      <c r="A5" s="251" t="s">
        <v>274</v>
      </c>
      <c r="B5" s="549">
        <v>17</v>
      </c>
      <c r="C5" s="547">
        <v>18</v>
      </c>
      <c r="D5" s="544">
        <v>22</v>
      </c>
      <c r="E5" s="545">
        <v>28</v>
      </c>
      <c r="F5" s="545">
        <v>29</v>
      </c>
      <c r="G5" s="432" t="s">
        <v>275</v>
      </c>
      <c r="H5" s="426"/>
      <c r="I5" s="437"/>
      <c r="J5" s="390"/>
      <c r="K5" s="390"/>
      <c r="L5" s="537"/>
      <c r="M5" s="32"/>
      <c r="N5" s="36"/>
    </row>
    <row r="6" spans="1:19" x14ac:dyDescent="0.25">
      <c r="A6" s="394" t="s">
        <v>264</v>
      </c>
      <c r="B6" s="548">
        <v>27</v>
      </c>
      <c r="C6" s="542">
        <v>28</v>
      </c>
      <c r="D6" s="546">
        <v>29</v>
      </c>
      <c r="E6" s="543">
        <v>24</v>
      </c>
      <c r="F6" s="543">
        <v>19</v>
      </c>
      <c r="G6" s="131" t="s">
        <v>239</v>
      </c>
      <c r="H6" s="426"/>
      <c r="I6" s="437"/>
      <c r="J6" s="390"/>
      <c r="K6" s="540"/>
      <c r="M6" s="32"/>
      <c r="N6" s="36"/>
    </row>
    <row r="7" spans="1:19" x14ac:dyDescent="0.25">
      <c r="A7" s="251" t="s">
        <v>263</v>
      </c>
      <c r="B7" s="549">
        <v>10</v>
      </c>
      <c r="C7" s="547">
        <v>9</v>
      </c>
      <c r="D7" s="544">
        <v>11</v>
      </c>
      <c r="E7" s="545">
        <v>10</v>
      </c>
      <c r="F7" s="545">
        <v>9</v>
      </c>
      <c r="G7" s="425" t="s">
        <v>276</v>
      </c>
      <c r="H7" s="539"/>
      <c r="I7" s="437"/>
      <c r="J7" s="390"/>
      <c r="K7" s="390"/>
      <c r="L7" s="537"/>
      <c r="M7" s="32"/>
      <c r="N7" s="36"/>
    </row>
    <row r="8" spans="1:19" x14ac:dyDescent="0.25">
      <c r="A8" s="394" t="s">
        <v>405</v>
      </c>
      <c r="B8" s="548">
        <v>11</v>
      </c>
      <c r="C8" s="546">
        <v>10</v>
      </c>
      <c r="D8" s="546">
        <v>8</v>
      </c>
      <c r="E8" s="543">
        <v>9</v>
      </c>
      <c r="F8" s="543">
        <v>9</v>
      </c>
      <c r="G8" s="432" t="s">
        <v>277</v>
      </c>
      <c r="H8" s="539"/>
      <c r="I8" s="538"/>
      <c r="J8" s="390"/>
      <c r="K8" s="540"/>
      <c r="L8" s="537"/>
      <c r="M8" s="32"/>
      <c r="N8" s="36"/>
    </row>
    <row r="9" spans="1:19" x14ac:dyDescent="0.25">
      <c r="A9" s="251" t="s">
        <v>21</v>
      </c>
      <c r="B9" s="549">
        <v>4</v>
      </c>
      <c r="C9" s="544">
        <v>2</v>
      </c>
      <c r="D9" s="544">
        <v>3</v>
      </c>
      <c r="E9" s="545">
        <v>3</v>
      </c>
      <c r="F9" s="545"/>
      <c r="G9" s="425" t="s">
        <v>278</v>
      </c>
      <c r="H9" s="426"/>
      <c r="I9" s="437"/>
      <c r="J9" s="390"/>
      <c r="K9" s="390"/>
      <c r="L9" s="537"/>
      <c r="M9" s="32"/>
      <c r="N9" s="36"/>
    </row>
    <row r="10" spans="1:19" x14ac:dyDescent="0.25">
      <c r="A10" s="388" t="s">
        <v>22</v>
      </c>
      <c r="B10" s="550">
        <v>1</v>
      </c>
      <c r="C10" s="546">
        <v>0</v>
      </c>
      <c r="D10" s="546">
        <v>1</v>
      </c>
      <c r="E10" s="543">
        <v>1</v>
      </c>
      <c r="F10" s="543"/>
      <c r="G10" s="432" t="s">
        <v>22</v>
      </c>
      <c r="H10" s="539"/>
      <c r="I10" s="538"/>
      <c r="J10" s="390"/>
      <c r="K10" s="540"/>
      <c r="L10" s="537"/>
      <c r="M10" s="32"/>
      <c r="N10" s="36"/>
    </row>
    <row r="11" spans="1:19" x14ac:dyDescent="0.25">
      <c r="A11" s="435" t="s">
        <v>595</v>
      </c>
      <c r="B11" s="553">
        <v>4081</v>
      </c>
      <c r="C11" s="554">
        <v>2420</v>
      </c>
      <c r="D11" s="633">
        <v>2480</v>
      </c>
      <c r="E11" s="555">
        <v>2248</v>
      </c>
      <c r="F11" s="555">
        <v>1971</v>
      </c>
      <c r="G11" s="541"/>
      <c r="H11" s="541"/>
      <c r="I11" s="541"/>
      <c r="J11" s="541"/>
      <c r="K11" s="541"/>
      <c r="L11" s="77"/>
    </row>
    <row r="12" spans="1:19" x14ac:dyDescent="0.25">
      <c r="A12" s="447" t="s">
        <v>6</v>
      </c>
      <c r="B12" s="447"/>
      <c r="C12" s="447"/>
    </row>
    <row r="13" spans="1:19" ht="14.4" x14ac:dyDescent="0.3">
      <c r="A13" t="s">
        <v>570</v>
      </c>
      <c r="D13" s="402"/>
      <c r="E13" s="402"/>
      <c r="F13" s="402"/>
      <c r="G13" s="402"/>
      <c r="H13" s="402"/>
      <c r="I13" s="402"/>
      <c r="J13" s="402"/>
      <c r="K13" s="402"/>
      <c r="L13" s="402"/>
      <c r="M13" s="399"/>
      <c r="N13" s="400"/>
    </row>
    <row r="14" spans="1:19" x14ac:dyDescent="0.25">
      <c r="A14" s="68"/>
    </row>
    <row r="15" spans="1:19" x14ac:dyDescent="0.25">
      <c r="A15" s="8"/>
    </row>
    <row r="16" spans="1:19" ht="15.6" x14ac:dyDescent="0.3">
      <c r="A16" s="418" t="s">
        <v>569</v>
      </c>
      <c r="G16" s="398" t="s">
        <v>571</v>
      </c>
    </row>
    <row r="17" spans="6:19" x14ac:dyDescent="0.25">
      <c r="F17" s="40"/>
      <c r="L17" s="40"/>
      <c r="M17" s="40"/>
      <c r="N17" s="437"/>
    </row>
    <row r="18" spans="6:19" x14ac:dyDescent="0.25">
      <c r="F18" s="148"/>
      <c r="L18" s="148"/>
      <c r="M18" s="438"/>
      <c r="N18" s="437"/>
    </row>
    <row r="19" spans="6:19" x14ac:dyDescent="0.25">
      <c r="F19" s="40"/>
      <c r="L19" s="40"/>
      <c r="M19" s="40"/>
      <c r="N19" s="431"/>
    </row>
    <row r="20" spans="6:19" x14ac:dyDescent="0.25">
      <c r="F20" s="40"/>
      <c r="L20" s="40"/>
      <c r="M20" s="40"/>
      <c r="N20" s="437"/>
    </row>
    <row r="21" spans="6:19" x14ac:dyDescent="0.25">
      <c r="N21" s="431"/>
    </row>
    <row r="22" spans="6:19" x14ac:dyDescent="0.25">
      <c r="N22" s="437"/>
    </row>
    <row r="23" spans="6:19" x14ac:dyDescent="0.25">
      <c r="N23" s="431"/>
    </row>
    <row r="25" spans="6:19" x14ac:dyDescent="0.25">
      <c r="M25" s="148"/>
      <c r="N25" s="148"/>
      <c r="O25" s="148"/>
      <c r="P25" s="148"/>
      <c r="Q25" s="148"/>
      <c r="R25" s="438"/>
      <c r="S25" s="438"/>
    </row>
  </sheetData>
  <sortState xmlns:xlrd2="http://schemas.microsoft.com/office/spreadsheetml/2017/richdata2" ref="A4:G10">
    <sortCondition descending="1" ref="F4:F10"/>
  </sortState>
  <phoneticPr fontId="85" type="noConversion"/>
  <hyperlinks>
    <hyperlink ref="S1" location="Contents!A1" display="Return to contents" xr:uid="{00000000-0004-0000-0600-000000000000}"/>
  </hyperlinks>
  <pageMargins left="0.7" right="0.7" top="0.75" bottom="0.75" header="0.3" footer="0.3"/>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showGridLines="0" zoomScaleNormal="100" workbookViewId="0"/>
  </sheetViews>
  <sheetFormatPr defaultRowHeight="13.2" x14ac:dyDescent="0.25"/>
  <cols>
    <col min="1" max="1" width="55.5546875" customWidth="1"/>
    <col min="2" max="4" width="9.44140625" customWidth="1"/>
    <col min="9" max="9" width="9.44140625" style="439"/>
  </cols>
  <sheetData>
    <row r="1" spans="1:23" ht="15.6" x14ac:dyDescent="0.3">
      <c r="A1" s="20" t="s">
        <v>564</v>
      </c>
      <c r="B1" s="40"/>
      <c r="C1" s="40"/>
      <c r="D1" s="40"/>
      <c r="E1" s="40"/>
      <c r="F1" s="40"/>
      <c r="G1" s="40"/>
      <c r="H1" s="109"/>
      <c r="O1" s="31" t="s">
        <v>81</v>
      </c>
    </row>
    <row r="2" spans="1:23" ht="15.6" x14ac:dyDescent="0.3">
      <c r="A2" s="20"/>
      <c r="B2" s="40"/>
      <c r="D2" s="708"/>
      <c r="E2" s="708"/>
      <c r="F2" s="692" t="s">
        <v>39</v>
      </c>
      <c r="H2" s="109"/>
      <c r="M2" s="31"/>
      <c r="N2" s="31"/>
    </row>
    <row r="3" spans="1:23" x14ac:dyDescent="0.25">
      <c r="A3" s="26"/>
      <c r="B3" s="409" t="s">
        <v>291</v>
      </c>
      <c r="C3" s="409" t="s">
        <v>416</v>
      </c>
      <c r="D3" s="416" t="s">
        <v>432</v>
      </c>
      <c r="E3" s="416" t="s">
        <v>442</v>
      </c>
      <c r="F3" s="416" t="s">
        <v>465</v>
      </c>
      <c r="G3" s="440"/>
      <c r="H3" s="393"/>
      <c r="I3" s="393"/>
      <c r="J3" s="393"/>
      <c r="K3" s="393"/>
      <c r="L3" s="393"/>
      <c r="M3" s="393"/>
      <c r="N3" s="393"/>
      <c r="O3" s="393"/>
      <c r="P3" s="393"/>
      <c r="Q3" s="393"/>
      <c r="R3" s="393"/>
      <c r="S3" s="393"/>
      <c r="T3" s="393"/>
      <c r="U3" s="393"/>
      <c r="V3" s="393"/>
    </row>
    <row r="4" spans="1:23" x14ac:dyDescent="0.25">
      <c r="A4" s="388" t="s">
        <v>268</v>
      </c>
      <c r="B4" s="542">
        <v>92</v>
      </c>
      <c r="C4" s="542">
        <v>93</v>
      </c>
      <c r="D4" s="631">
        <v>91</v>
      </c>
      <c r="E4" s="443">
        <v>90</v>
      </c>
      <c r="F4" s="443">
        <v>89</v>
      </c>
      <c r="G4" s="425" t="s">
        <v>279</v>
      </c>
      <c r="H4" s="390"/>
      <c r="I4" s="390"/>
      <c r="J4" s="390"/>
      <c r="K4" s="390"/>
      <c r="L4" s="390"/>
      <c r="M4" s="390"/>
      <c r="N4" s="390"/>
      <c r="O4" s="390"/>
      <c r="P4" s="390"/>
      <c r="Q4" s="390"/>
      <c r="R4" s="426"/>
      <c r="S4" s="426"/>
      <c r="T4" s="390"/>
      <c r="U4" s="390"/>
      <c r="V4" s="390"/>
    </row>
    <row r="5" spans="1:23" x14ac:dyDescent="0.25">
      <c r="A5" s="253" t="s">
        <v>269</v>
      </c>
      <c r="B5" s="547">
        <v>69</v>
      </c>
      <c r="C5" s="544">
        <v>74</v>
      </c>
      <c r="D5" s="628">
        <v>73</v>
      </c>
      <c r="E5" s="441">
        <v>69</v>
      </c>
      <c r="F5" s="441">
        <v>66</v>
      </c>
      <c r="G5" s="425" t="s">
        <v>269</v>
      </c>
      <c r="H5" s="390"/>
      <c r="I5" s="390"/>
      <c r="J5" s="390"/>
      <c r="K5" s="390"/>
      <c r="L5" s="390"/>
      <c r="M5" s="390"/>
      <c r="N5" s="390"/>
      <c r="O5" s="390"/>
      <c r="P5" s="390"/>
      <c r="Q5" s="390"/>
      <c r="R5" s="426"/>
      <c r="S5" s="426"/>
      <c r="T5" s="390"/>
      <c r="U5" s="390"/>
      <c r="V5" s="390"/>
    </row>
    <row r="6" spans="1:23" x14ac:dyDescent="0.25">
      <c r="A6" s="394" t="s">
        <v>270</v>
      </c>
      <c r="B6" s="542">
        <v>51</v>
      </c>
      <c r="C6" s="542">
        <v>68</v>
      </c>
      <c r="D6" s="629">
        <v>63</v>
      </c>
      <c r="E6" s="442">
        <v>59</v>
      </c>
      <c r="F6" s="442">
        <v>51</v>
      </c>
      <c r="G6" s="432" t="s">
        <v>280</v>
      </c>
      <c r="H6" s="390"/>
      <c r="I6" s="390"/>
      <c r="J6" s="391"/>
      <c r="K6" s="390"/>
      <c r="L6" s="391"/>
      <c r="M6" s="390"/>
      <c r="N6" s="391"/>
      <c r="O6" s="391"/>
      <c r="P6" s="391"/>
      <c r="Q6" s="391"/>
      <c r="R6" s="433"/>
      <c r="S6" s="433"/>
      <c r="T6" s="391"/>
      <c r="U6" s="391"/>
      <c r="V6" s="391"/>
    </row>
    <row r="7" spans="1:23" x14ac:dyDescent="0.25">
      <c r="A7" s="251" t="s">
        <v>266</v>
      </c>
      <c r="B7" s="429">
        <v>39</v>
      </c>
      <c r="C7" s="547">
        <v>38</v>
      </c>
      <c r="D7" s="613">
        <v>33</v>
      </c>
      <c r="E7" s="444">
        <v>30</v>
      </c>
      <c r="F7" s="444">
        <v>29</v>
      </c>
      <c r="G7" s="432" t="s">
        <v>283</v>
      </c>
      <c r="H7" s="390"/>
      <c r="I7" s="390"/>
      <c r="J7" s="391"/>
      <c r="K7" s="390"/>
      <c r="L7" s="391"/>
      <c r="M7" s="390"/>
      <c r="N7" s="390"/>
      <c r="O7" s="390"/>
      <c r="P7" s="390"/>
      <c r="Q7" s="390"/>
      <c r="R7" s="426"/>
      <c r="S7" s="426"/>
      <c r="T7" s="390"/>
      <c r="U7" s="390"/>
      <c r="V7" s="390"/>
    </row>
    <row r="8" spans="1:23" x14ac:dyDescent="0.25">
      <c r="A8" s="394" t="s">
        <v>267</v>
      </c>
      <c r="B8" s="434">
        <v>35</v>
      </c>
      <c r="C8" s="546">
        <v>36</v>
      </c>
      <c r="D8" s="630">
        <v>31</v>
      </c>
      <c r="E8" s="443">
        <v>28</v>
      </c>
      <c r="F8" s="443">
        <v>26</v>
      </c>
      <c r="G8" s="432" t="s">
        <v>282</v>
      </c>
      <c r="H8" s="390"/>
      <c r="I8" s="390"/>
      <c r="J8" s="391"/>
      <c r="K8" s="390"/>
      <c r="L8" s="391"/>
      <c r="M8" s="390"/>
      <c r="N8" s="391"/>
      <c r="O8" s="391"/>
      <c r="P8" s="391"/>
      <c r="Q8" s="391"/>
      <c r="R8" s="433"/>
      <c r="S8" s="433"/>
      <c r="T8" s="391"/>
      <c r="U8" s="391"/>
      <c r="V8" s="391"/>
    </row>
    <row r="9" spans="1:23" x14ac:dyDescent="0.25">
      <c r="A9" s="253" t="s">
        <v>271</v>
      </c>
      <c r="B9" s="429">
        <v>32</v>
      </c>
      <c r="C9" s="544">
        <v>36</v>
      </c>
      <c r="D9" s="628">
        <v>28</v>
      </c>
      <c r="E9" s="441">
        <v>28</v>
      </c>
      <c r="F9" s="441">
        <v>23</v>
      </c>
      <c r="G9" s="425" t="s">
        <v>281</v>
      </c>
      <c r="H9" s="390"/>
      <c r="I9" s="390"/>
      <c r="J9" s="390"/>
      <c r="K9" s="390"/>
      <c r="L9" s="390"/>
      <c r="M9" s="390"/>
      <c r="N9" s="390"/>
      <c r="O9" s="390"/>
      <c r="P9" s="390"/>
      <c r="Q9" s="390"/>
      <c r="R9" s="426"/>
      <c r="S9" s="426"/>
      <c r="T9" s="390"/>
      <c r="U9" s="390"/>
      <c r="V9" s="390"/>
    </row>
    <row r="10" spans="1:23" x14ac:dyDescent="0.25">
      <c r="A10" s="394" t="s">
        <v>265</v>
      </c>
      <c r="B10" s="434">
        <v>9</v>
      </c>
      <c r="C10" s="546">
        <v>8</v>
      </c>
      <c r="D10" s="629">
        <v>7</v>
      </c>
      <c r="E10" s="442">
        <v>8</v>
      </c>
      <c r="F10" s="442">
        <v>6</v>
      </c>
      <c r="G10" s="432" t="s">
        <v>284</v>
      </c>
      <c r="H10" s="390"/>
      <c r="I10" s="390"/>
      <c r="J10" s="391"/>
      <c r="K10" s="390"/>
      <c r="L10" s="391"/>
      <c r="M10" s="390"/>
      <c r="N10" s="391"/>
      <c r="O10" s="391"/>
      <c r="P10" s="391"/>
      <c r="Q10" s="391"/>
      <c r="R10" s="433"/>
      <c r="S10" s="433"/>
      <c r="T10" s="391"/>
      <c r="U10" s="391"/>
      <c r="V10" s="391"/>
    </row>
    <row r="11" spans="1:23" x14ac:dyDescent="0.25">
      <c r="A11" s="253" t="s">
        <v>21</v>
      </c>
      <c r="B11" s="429">
        <v>4</v>
      </c>
      <c r="C11" s="544">
        <v>2</v>
      </c>
      <c r="D11" s="628">
        <v>3</v>
      </c>
      <c r="E11" s="441">
        <v>3</v>
      </c>
      <c r="F11" s="441">
        <v>3</v>
      </c>
      <c r="G11" s="432" t="s">
        <v>278</v>
      </c>
      <c r="H11" s="390"/>
      <c r="I11" s="390"/>
      <c r="J11" s="391"/>
      <c r="K11" s="390"/>
      <c r="L11" s="391"/>
      <c r="M11" s="390"/>
      <c r="N11" s="390"/>
      <c r="O11" s="390"/>
      <c r="P11" s="390"/>
      <c r="Q11" s="390"/>
      <c r="R11" s="426"/>
      <c r="S11" s="426"/>
      <c r="T11" s="391"/>
      <c r="U11" s="391"/>
      <c r="V11" s="391"/>
    </row>
    <row r="12" spans="1:23" x14ac:dyDescent="0.25">
      <c r="A12" s="435" t="s">
        <v>595</v>
      </c>
      <c r="B12" s="709">
        <v>4092</v>
      </c>
      <c r="C12" s="627">
        <v>2428</v>
      </c>
      <c r="D12" s="627">
        <v>2479</v>
      </c>
      <c r="E12" s="436">
        <v>2255</v>
      </c>
      <c r="F12" s="436">
        <v>1993</v>
      </c>
      <c r="G12" s="392"/>
      <c r="H12" s="392"/>
      <c r="I12" s="392"/>
      <c r="J12" s="392"/>
      <c r="K12" s="392"/>
      <c r="L12" s="392"/>
      <c r="N12" s="392"/>
      <c r="O12" s="392"/>
      <c r="P12" s="392"/>
      <c r="Q12" s="392"/>
      <c r="R12" s="392"/>
      <c r="W12" s="392"/>
    </row>
    <row r="13" spans="1:23" ht="12.75" customHeight="1" x14ac:dyDescent="0.25">
      <c r="A13" s="447" t="s">
        <v>6</v>
      </c>
      <c r="B13" s="70"/>
      <c r="C13" s="70"/>
      <c r="D13" s="70"/>
      <c r="E13" s="70"/>
      <c r="F13" s="70"/>
      <c r="G13" s="255"/>
      <c r="H13" s="30"/>
    </row>
    <row r="14" spans="1:23" ht="12.75" customHeight="1" x14ac:dyDescent="0.25">
      <c r="A14" s="447"/>
      <c r="B14" s="70"/>
      <c r="C14" s="70"/>
      <c r="D14" s="70"/>
      <c r="E14" s="70"/>
      <c r="F14" s="70"/>
      <c r="G14" s="255"/>
      <c r="H14" s="30"/>
    </row>
    <row r="15" spans="1:23" x14ac:dyDescent="0.25">
      <c r="A15" s="256" t="s">
        <v>79</v>
      </c>
      <c r="B15" s="70"/>
      <c r="C15" s="70"/>
      <c r="D15" s="70"/>
      <c r="E15" s="70"/>
      <c r="F15" s="70"/>
      <c r="G15" s="255"/>
      <c r="H15" s="30"/>
    </row>
    <row r="16" spans="1:23" x14ac:dyDescent="0.25">
      <c r="A16" s="68"/>
      <c r="B16" s="70"/>
      <c r="C16" s="70"/>
      <c r="D16" s="70"/>
      <c r="E16" s="70"/>
      <c r="F16" s="70"/>
      <c r="G16" s="255"/>
      <c r="H16" s="30"/>
    </row>
    <row r="17" spans="1:11" ht="12.75" customHeight="1" x14ac:dyDescent="0.3">
      <c r="B17" s="255"/>
      <c r="C17" s="255"/>
      <c r="D17" s="255"/>
      <c r="E17" s="255"/>
      <c r="F17" s="255"/>
      <c r="G17" s="255"/>
      <c r="H17" s="29"/>
    </row>
    <row r="18" spans="1:11" ht="15.6" x14ac:dyDescent="0.3">
      <c r="A18" s="20" t="s">
        <v>572</v>
      </c>
      <c r="B18" s="20"/>
      <c r="D18" s="20"/>
      <c r="H18" s="20" t="s">
        <v>573</v>
      </c>
      <c r="K18" s="20"/>
    </row>
    <row r="40" spans="1:4" ht="15.6" x14ac:dyDescent="0.3">
      <c r="A40" s="20"/>
    </row>
    <row r="44" spans="1:4" x14ac:dyDescent="0.25">
      <c r="D44" s="439"/>
    </row>
    <row r="45" spans="1:4" x14ac:dyDescent="0.25">
      <c r="D45" s="439"/>
    </row>
    <row r="46" spans="1:4" x14ac:dyDescent="0.25">
      <c r="D46" s="439"/>
    </row>
    <row r="47" spans="1:4" x14ac:dyDescent="0.25">
      <c r="D47" s="439"/>
    </row>
    <row r="48" spans="1:4" x14ac:dyDescent="0.25">
      <c r="D48" s="439"/>
    </row>
    <row r="49" spans="4:4" x14ac:dyDescent="0.25">
      <c r="D49" s="439"/>
    </row>
    <row r="50" spans="4:4" x14ac:dyDescent="0.25">
      <c r="D50" s="439"/>
    </row>
    <row r="51" spans="4:4" x14ac:dyDescent="0.25">
      <c r="D51" s="439"/>
    </row>
    <row r="52" spans="4:4" x14ac:dyDescent="0.25">
      <c r="D52" s="439"/>
    </row>
    <row r="53" spans="4:4" x14ac:dyDescent="0.25">
      <c r="D53" s="439"/>
    </row>
    <row r="54" spans="4:4" x14ac:dyDescent="0.25">
      <c r="D54" s="439"/>
    </row>
    <row r="55" spans="4:4" x14ac:dyDescent="0.25">
      <c r="D55" s="439"/>
    </row>
    <row r="56" spans="4:4" x14ac:dyDescent="0.25">
      <c r="D56" s="439"/>
    </row>
    <row r="57" spans="4:4" x14ac:dyDescent="0.25">
      <c r="D57" s="439"/>
    </row>
    <row r="58" spans="4:4" x14ac:dyDescent="0.25">
      <c r="D58" s="439"/>
    </row>
    <row r="59" spans="4:4" x14ac:dyDescent="0.25">
      <c r="D59" s="439"/>
    </row>
    <row r="60" spans="4:4" x14ac:dyDescent="0.25">
      <c r="D60" s="439"/>
    </row>
    <row r="61" spans="4:4" x14ac:dyDescent="0.25">
      <c r="D61" s="439"/>
    </row>
    <row r="62" spans="4:4" x14ac:dyDescent="0.25">
      <c r="D62" s="439"/>
    </row>
    <row r="63" spans="4:4" x14ac:dyDescent="0.25">
      <c r="D63" s="439"/>
    </row>
    <row r="64" spans="4:4" x14ac:dyDescent="0.25">
      <c r="D64" s="439"/>
    </row>
    <row r="65" spans="4:4" x14ac:dyDescent="0.25">
      <c r="D65" s="439"/>
    </row>
  </sheetData>
  <hyperlinks>
    <hyperlink ref="O1" location="Contents!A1" display="Return to contents" xr:uid="{00000000-0004-0000-0700-000000000000}"/>
  </hyperlinks>
  <pageMargins left="0.7" right="0.7" top="0.75" bottom="0.75" header="0.3" footer="0.3"/>
  <pageSetup paperSize="9" scale="1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1"/>
  <sheetViews>
    <sheetView showGridLines="0" zoomScaleNormal="100" workbookViewId="0"/>
  </sheetViews>
  <sheetFormatPr defaultRowHeight="13.2" x14ac:dyDescent="0.25"/>
  <cols>
    <col min="1" max="1" width="55.44140625" bestFit="1" customWidth="1"/>
    <col min="2" max="3" width="9.44140625" customWidth="1"/>
    <col min="8" max="8" width="9.44140625" hidden="1" customWidth="1"/>
  </cols>
  <sheetData>
    <row r="1" spans="1:13" ht="15.6" x14ac:dyDescent="0.3">
      <c r="A1" s="418" t="s">
        <v>565</v>
      </c>
      <c r="M1" s="31" t="s">
        <v>81</v>
      </c>
    </row>
    <row r="2" spans="1:13" ht="12.75" customHeight="1" x14ac:dyDescent="0.3">
      <c r="A2" s="398"/>
      <c r="E2" s="403" t="s">
        <v>39</v>
      </c>
      <c r="M2" s="31"/>
    </row>
    <row r="3" spans="1:13" x14ac:dyDescent="0.25">
      <c r="A3" s="421"/>
      <c r="B3" s="551" t="s">
        <v>416</v>
      </c>
      <c r="C3" s="417" t="s">
        <v>432</v>
      </c>
      <c r="D3" s="417" t="s">
        <v>442</v>
      </c>
      <c r="E3" s="417" t="s">
        <v>465</v>
      </c>
      <c r="F3" s="423"/>
      <c r="G3" s="389"/>
      <c r="H3" s="389"/>
      <c r="I3" s="389"/>
      <c r="J3" s="389"/>
    </row>
    <row r="4" spans="1:13" x14ac:dyDescent="0.25">
      <c r="A4" s="523" t="s">
        <v>419</v>
      </c>
      <c r="B4" s="615">
        <v>37</v>
      </c>
      <c r="C4" s="623">
        <v>27</v>
      </c>
      <c r="D4" s="424">
        <v>23</v>
      </c>
      <c r="E4" s="424">
        <v>23</v>
      </c>
      <c r="F4" s="437"/>
      <c r="G4" s="426"/>
      <c r="H4" s="426"/>
      <c r="I4" s="390"/>
      <c r="J4" s="390"/>
      <c r="K4" s="32"/>
      <c r="L4" s="32"/>
    </row>
    <row r="5" spans="1:13" x14ac:dyDescent="0.25">
      <c r="A5" s="428" t="s">
        <v>418</v>
      </c>
      <c r="B5" s="620">
        <v>13</v>
      </c>
      <c r="C5" s="624">
        <v>16</v>
      </c>
      <c r="D5" s="430">
        <v>21</v>
      </c>
      <c r="E5" s="430">
        <v>16</v>
      </c>
      <c r="F5" s="431"/>
      <c r="G5" s="426"/>
      <c r="H5" s="426"/>
      <c r="I5" s="390"/>
      <c r="J5" s="390"/>
      <c r="K5" s="32"/>
      <c r="L5" s="32"/>
    </row>
    <row r="6" spans="1:13" x14ac:dyDescent="0.25">
      <c r="A6" s="524" t="s">
        <v>285</v>
      </c>
      <c r="B6" s="621">
        <v>3</v>
      </c>
      <c r="C6" s="625">
        <v>5</v>
      </c>
      <c r="D6" s="424">
        <v>5</v>
      </c>
      <c r="E6" s="424">
        <v>4</v>
      </c>
      <c r="F6" s="437"/>
      <c r="G6" s="426"/>
      <c r="H6" s="433"/>
      <c r="I6" s="391"/>
      <c r="J6" s="390"/>
      <c r="K6" s="32"/>
      <c r="L6" s="32"/>
    </row>
    <row r="7" spans="1:13" x14ac:dyDescent="0.25">
      <c r="A7" s="428" t="s">
        <v>286</v>
      </c>
      <c r="B7" s="620">
        <v>2</v>
      </c>
      <c r="C7" s="624">
        <v>3</v>
      </c>
      <c r="D7" s="430">
        <v>4</v>
      </c>
      <c r="E7" s="430">
        <v>3</v>
      </c>
      <c r="F7" s="437"/>
      <c r="G7" s="426"/>
      <c r="H7" s="426"/>
      <c r="I7" s="390"/>
      <c r="J7" s="390"/>
      <c r="K7" s="32"/>
      <c r="L7" s="32"/>
    </row>
    <row r="8" spans="1:13" x14ac:dyDescent="0.25">
      <c r="A8" s="394" t="s">
        <v>287</v>
      </c>
      <c r="B8" s="621">
        <v>44</v>
      </c>
      <c r="C8" s="625">
        <v>48</v>
      </c>
      <c r="D8" s="424">
        <v>48</v>
      </c>
      <c r="E8" s="424">
        <v>54</v>
      </c>
      <c r="F8" s="431"/>
      <c r="G8" s="426"/>
      <c r="H8" s="433"/>
      <c r="I8" s="391"/>
      <c r="J8" s="390"/>
      <c r="K8" s="32"/>
      <c r="L8" s="32"/>
    </row>
    <row r="9" spans="1:13" x14ac:dyDescent="0.25">
      <c r="A9" s="525" t="s">
        <v>595</v>
      </c>
      <c r="B9" s="622">
        <v>2408</v>
      </c>
      <c r="C9" s="626">
        <v>2456</v>
      </c>
      <c r="D9" s="527">
        <v>2230</v>
      </c>
      <c r="E9" s="527">
        <v>1964</v>
      </c>
      <c r="F9" s="392"/>
      <c r="G9" s="392"/>
      <c r="H9" s="392"/>
      <c r="I9" s="392"/>
      <c r="J9" s="392"/>
    </row>
    <row r="10" spans="1:13" x14ac:dyDescent="0.25">
      <c r="A10" s="447" t="s">
        <v>6</v>
      </c>
    </row>
    <row r="11" spans="1:13" x14ac:dyDescent="0.25">
      <c r="A11" s="8"/>
    </row>
    <row r="12" spans="1:13" ht="15.6" x14ac:dyDescent="0.3">
      <c r="A12" s="398" t="s">
        <v>574</v>
      </c>
      <c r="I12" s="398" t="s">
        <v>575</v>
      </c>
    </row>
    <row r="13" spans="1:13" x14ac:dyDescent="0.25">
      <c r="B13" s="40"/>
      <c r="C13" s="40"/>
      <c r="D13" s="40"/>
      <c r="E13" s="40"/>
      <c r="F13" s="40"/>
      <c r="G13" s="40"/>
      <c r="H13" s="437"/>
    </row>
    <row r="14" spans="1:13" x14ac:dyDescent="0.25">
      <c r="B14" s="148"/>
      <c r="C14" s="148"/>
      <c r="D14" s="148"/>
      <c r="E14" s="148"/>
      <c r="F14" s="438"/>
      <c r="G14" s="438"/>
      <c r="H14" s="437"/>
    </row>
    <row r="15" spans="1:13" x14ac:dyDescent="0.25">
      <c r="B15" s="40"/>
      <c r="C15" s="40"/>
      <c r="D15" s="40"/>
      <c r="E15" s="40"/>
      <c r="F15" s="40"/>
      <c r="G15" s="40"/>
      <c r="H15" s="431"/>
    </row>
    <row r="16" spans="1:13" x14ac:dyDescent="0.25">
      <c r="B16" s="40"/>
      <c r="C16" s="40"/>
      <c r="D16" s="40"/>
      <c r="E16" s="40"/>
      <c r="F16" s="40"/>
      <c r="G16" s="40"/>
      <c r="H16" s="437"/>
    </row>
    <row r="17" spans="2:13" x14ac:dyDescent="0.25">
      <c r="H17" s="431"/>
    </row>
    <row r="18" spans="2:13" x14ac:dyDescent="0.25">
      <c r="H18" s="437"/>
    </row>
    <row r="19" spans="2:13" x14ac:dyDescent="0.25">
      <c r="H19" s="431"/>
    </row>
    <row r="21" spans="2:13" x14ac:dyDescent="0.25">
      <c r="B21" s="255"/>
      <c r="C21" s="148"/>
      <c r="D21" s="148"/>
      <c r="E21" s="438"/>
      <c r="F21" s="148"/>
      <c r="G21" s="148"/>
      <c r="H21" s="148"/>
      <c r="I21" s="148"/>
      <c r="J21" s="148"/>
      <c r="K21" s="148"/>
      <c r="L21" s="438"/>
      <c r="M21" s="438"/>
    </row>
  </sheetData>
  <hyperlinks>
    <hyperlink ref="M1" location="Contents!A1" display="Return to contents" xr:uid="{00000000-0004-0000-0800-000000000000}"/>
  </hyperlinks>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Cover</vt:lpstr>
      <vt:lpstr>Table 1.7a</vt:lpstr>
      <vt:lpstr>Table 1.8a</vt:lpstr>
      <vt:lpstr>Table 1.9a</vt:lpstr>
      <vt:lpstr>Contents</vt:lpstr>
      <vt:lpstr>Table 1.1</vt:lpstr>
      <vt:lpstr>Table 1.2</vt:lpstr>
      <vt:lpstr>Table 1.3</vt:lpstr>
      <vt:lpstr>Table 1.4</vt:lpstr>
      <vt:lpstr>Table 1.5</vt:lpstr>
      <vt:lpstr>Table 1.6</vt:lpstr>
      <vt:lpstr>Table 1.7</vt:lpstr>
      <vt:lpstr>Table 2.1</vt:lpstr>
      <vt:lpstr>Table 2.2</vt:lpstr>
      <vt:lpstr>Table 2.3</vt:lpstr>
      <vt:lpstr>Sheet7</vt:lpstr>
      <vt:lpstr>Table 2.4</vt:lpstr>
      <vt:lpstr>Table 3.1a</vt:lpstr>
      <vt:lpstr>Table 3.1b</vt:lpstr>
      <vt:lpstr>Table 3.2</vt:lpstr>
      <vt:lpstr>Table 3.3</vt:lpstr>
      <vt:lpstr>Table 3.4</vt:lpstr>
      <vt:lpstr>Table 4.1</vt:lpstr>
      <vt:lpstr>Table 4.2</vt:lpstr>
      <vt:lpstr>Table 4.3</vt:lpstr>
      <vt:lpstr>Sheet1</vt:lpstr>
      <vt:lpstr>Table 4.4</vt:lpstr>
      <vt:lpstr>Table 4.4a</vt:lpstr>
      <vt:lpstr>Table 4.5</vt:lpstr>
      <vt:lpstr>Table 4.6</vt:lpstr>
      <vt:lpstr>Table 4.7a</vt:lpstr>
      <vt:lpstr>Table 4.7b</vt:lpstr>
      <vt:lpstr>Table 4.8a</vt:lpstr>
      <vt:lpstr>Table 4.8b</vt:lpstr>
      <vt:lpstr>Table 4.8c</vt:lpstr>
      <vt:lpstr>Table 4.9a</vt:lpstr>
      <vt:lpstr>Table 4.9b</vt:lpstr>
      <vt:lpstr>Table 4.9c</vt:lpstr>
      <vt:lpstr>Table 5.1a</vt:lpstr>
      <vt:lpstr>Figure 5.1b</vt:lpstr>
      <vt:lpstr>Figure 5.1c</vt:lpstr>
      <vt:lpstr>Table 5.2a</vt:lpstr>
      <vt:lpstr>Table 5.2b</vt:lpstr>
      <vt:lpstr>Table 5.3a</vt:lpstr>
      <vt:lpstr>Table 5.3b&amp;c</vt:lpstr>
      <vt:lpstr>Table 5.4</vt:lpstr>
      <vt:lpstr>Table 5.5</vt:lpstr>
      <vt:lpstr>Table 6.1</vt:lpstr>
      <vt:lpstr>Table 7.1a</vt:lpstr>
      <vt:lpstr>Table 7.1b</vt:lpstr>
      <vt:lpstr>Table 7.2</vt:lpstr>
      <vt:lpstr>Table 7.3</vt:lpstr>
      <vt:lpstr>Table 7.4</vt:lpstr>
      <vt:lpstr>Table 7.5</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SASB</dc:creator>
  <cp:lastModifiedBy>McCormack, Conor</cp:lastModifiedBy>
  <cp:lastPrinted>2025-05-12T14:20:21Z</cp:lastPrinted>
  <dcterms:created xsi:type="dcterms:W3CDTF">2008-06-18T09:52:40Z</dcterms:created>
  <dcterms:modified xsi:type="dcterms:W3CDTF">2026-05-27T21:54:29Z</dcterms:modified>
</cp:coreProperties>
</file>